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DieseArbeitsmappe" defaultThemeVersion="124226"/>
  <mc:AlternateContent xmlns:mc="http://schemas.openxmlformats.org/markup-compatibility/2006">
    <mc:Choice Requires="x15">
      <x15ac:absPath xmlns:x15ac="http://schemas.microsoft.com/office/spreadsheetml/2010/11/ac" url="D:\Dropbox\__AEM2020\"/>
    </mc:Choice>
  </mc:AlternateContent>
  <xr:revisionPtr revIDLastSave="0" documentId="13_ncr:1_{2B345F73-86C4-4F34-9D01-BEB89B8ED32E}" xr6:coauthVersionLast="45" xr6:coauthVersionMax="45" xr10:uidLastSave="{00000000-0000-0000-0000-000000000000}"/>
  <bookViews>
    <workbookView xWindow="-120" yWindow="-120" windowWidth="29040" windowHeight="15840" tabRatio="919" xr2:uid="{00000000-000D-0000-FFFF-FFFF00000000}"/>
  </bookViews>
  <sheets>
    <sheet name="Spielplan" sheetId="1" r:id="rId1"/>
    <sheet name="Auswertung" sheetId="30" r:id="rId2"/>
    <sheet name="Rangliste" sheetId="145" r:id="rId3"/>
    <sheet name="Punktemodus" sheetId="4" r:id="rId4"/>
    <sheet name="Druck" sheetId="306" r:id="rId5"/>
    <sheet name="Tipper 001" sheetId="66" r:id="rId6"/>
    <sheet name="Tipper 002" sheetId="328" r:id="rId7"/>
    <sheet name="Tipper 003" sheetId="327" r:id="rId8"/>
    <sheet name="Tipper 004" sheetId="307" r:id="rId9"/>
    <sheet name="Tipper 005" sheetId="311" r:id="rId10"/>
    <sheet name="Tipper 006" sheetId="312" r:id="rId11"/>
    <sheet name="Tipper 007" sheetId="313" r:id="rId12"/>
    <sheet name="Tipper 008" sheetId="314" r:id="rId13"/>
    <sheet name="Tipper 009" sheetId="315" r:id="rId14"/>
    <sheet name="Tipper 010" sheetId="316" r:id="rId15"/>
    <sheet name="Tipper 011" sheetId="317" r:id="rId16"/>
    <sheet name="Tipper 012" sheetId="318" r:id="rId17"/>
    <sheet name="Tipper 013" sheetId="319" r:id="rId18"/>
    <sheet name="Tipper 014" sheetId="320" r:id="rId19"/>
    <sheet name="Tipper 015" sheetId="321" r:id="rId20"/>
    <sheet name="Tipper 016" sheetId="322" r:id="rId21"/>
    <sheet name="Tipper 017" sheetId="323" r:id="rId22"/>
    <sheet name="Tipper 018" sheetId="324" r:id="rId23"/>
    <sheet name="Tipper 019" sheetId="325" r:id="rId24"/>
    <sheet name="Tipper 020" sheetId="326" r:id="rId25"/>
    <sheet name="Tipper 021" sheetId="329" r:id="rId26"/>
    <sheet name="Tipper 022" sheetId="330" r:id="rId27"/>
    <sheet name="Tipper 023" sheetId="331" r:id="rId28"/>
    <sheet name="Tipper 024" sheetId="332" r:id="rId29"/>
    <sheet name="Tipper 025" sheetId="333" r:id="rId30"/>
    <sheet name="Tipper 026" sheetId="334" r:id="rId31"/>
    <sheet name="Tipper 027" sheetId="335" r:id="rId32"/>
    <sheet name="Tipper 028" sheetId="336" r:id="rId33"/>
    <sheet name="Tipper 029" sheetId="337" r:id="rId34"/>
    <sheet name="Tipper 030" sheetId="338" r:id="rId35"/>
    <sheet name="Tipper 031" sheetId="339" r:id="rId36"/>
    <sheet name="Tipper 032" sheetId="340" r:id="rId37"/>
    <sheet name="Tipper 033" sheetId="341" r:id="rId38"/>
    <sheet name="Tipper 034" sheetId="342" r:id="rId39"/>
    <sheet name="Tipper 035" sheetId="343" r:id="rId40"/>
    <sheet name="Tipper 036" sheetId="344" r:id="rId41"/>
    <sheet name="Tipper 037" sheetId="345" r:id="rId42"/>
    <sheet name="Tipper 038" sheetId="346" r:id="rId43"/>
    <sheet name="Tipper 039" sheetId="347" r:id="rId44"/>
    <sheet name="Tipper 040" sheetId="348" r:id="rId45"/>
    <sheet name="Tipper 041" sheetId="349" r:id="rId46"/>
    <sheet name="Tipper 042" sheetId="350" r:id="rId47"/>
    <sheet name="Tipper 043" sheetId="351" r:id="rId48"/>
    <sheet name="Tipper 044" sheetId="352" r:id="rId49"/>
    <sheet name="Tipper 045" sheetId="353" r:id="rId50"/>
    <sheet name="Tipper 046" sheetId="354" r:id="rId51"/>
    <sheet name="Tipper 047" sheetId="355" r:id="rId52"/>
    <sheet name="Tipper 048" sheetId="356" r:id="rId53"/>
    <sheet name="Tipper 049" sheetId="357" r:id="rId54"/>
    <sheet name="Tipper 050" sheetId="358" r:id="rId55"/>
  </sheets>
  <definedNames>
    <definedName name="_xlnm.Print_Area" localSheetId="0">Spielplan!$A$1:$CO$101</definedName>
    <definedName name="_xlnm.Print_Area" localSheetId="5">'Tipper 001'!$A$1:$CW$98</definedName>
    <definedName name="_xlnm.Print_Area" localSheetId="6">'Tipper 002'!$A$1:$CW$98</definedName>
    <definedName name="_xlnm.Print_Area" localSheetId="7">'Tipper 003'!$A$1:$CW$98</definedName>
    <definedName name="_xlnm.Print_Area" localSheetId="8">'Tipper 004'!$A$1:$CW$98</definedName>
    <definedName name="_xlnm.Print_Area" localSheetId="9">'Tipper 005'!$A$1:$CW$98</definedName>
    <definedName name="_xlnm.Print_Area" localSheetId="10">'Tipper 006'!$A$1:$CW$98</definedName>
    <definedName name="_xlnm.Print_Area" localSheetId="11">'Tipper 007'!$A$1:$CW$98</definedName>
    <definedName name="_xlnm.Print_Area" localSheetId="12">'Tipper 008'!$A$1:$CW$98</definedName>
    <definedName name="_xlnm.Print_Area" localSheetId="13">'Tipper 009'!$A$1:$CW$98</definedName>
    <definedName name="_xlnm.Print_Area" localSheetId="14">'Tipper 010'!$A$1:$CW$98</definedName>
    <definedName name="_xlnm.Print_Area" localSheetId="15">'Tipper 011'!$A$1:$CW$98</definedName>
    <definedName name="_xlnm.Print_Area" localSheetId="16">'Tipper 012'!$A$1:$CW$98</definedName>
    <definedName name="_xlnm.Print_Area" localSheetId="17">'Tipper 013'!$A$1:$CW$98</definedName>
    <definedName name="_xlnm.Print_Area" localSheetId="18">'Tipper 014'!$A$1:$CW$98</definedName>
    <definedName name="_xlnm.Print_Area" localSheetId="19">'Tipper 015'!$A$1:$CW$98</definedName>
    <definedName name="_xlnm.Print_Area" localSheetId="20">'Tipper 016'!$A$1:$CW$98</definedName>
    <definedName name="_xlnm.Print_Area" localSheetId="21">'Tipper 017'!$A$1:$CW$98</definedName>
    <definedName name="_xlnm.Print_Area" localSheetId="22">'Tipper 018'!$A$1:$CW$98</definedName>
    <definedName name="_xlnm.Print_Area" localSheetId="23">'Tipper 019'!$A$1:$CW$98</definedName>
    <definedName name="_xlnm.Print_Area" localSheetId="24">'Tipper 020'!$A$1:$CW$98</definedName>
    <definedName name="_xlnm.Print_Area" localSheetId="25">'Tipper 021'!$A$1:$CW$98</definedName>
    <definedName name="_xlnm.Print_Area" localSheetId="26">'Tipper 022'!$A$1:$CW$98</definedName>
    <definedName name="_xlnm.Print_Area" localSheetId="27">'Tipper 023'!$A$1:$CW$98</definedName>
    <definedName name="_xlnm.Print_Area" localSheetId="28">'Tipper 024'!$A$1:$CW$98</definedName>
    <definedName name="_xlnm.Print_Area" localSheetId="29">'Tipper 025'!$A$1:$CW$98</definedName>
    <definedName name="_xlnm.Print_Area" localSheetId="30">'Tipper 026'!$A$1:$CW$98</definedName>
    <definedName name="_xlnm.Print_Area" localSheetId="31">'Tipper 027'!$A$1:$CW$98</definedName>
    <definedName name="_xlnm.Print_Area" localSheetId="32">'Tipper 028'!$A$1:$CW$98</definedName>
    <definedName name="_xlnm.Print_Area" localSheetId="33">'Tipper 029'!$A$1:$CW$98</definedName>
    <definedName name="_xlnm.Print_Area" localSheetId="34">'Tipper 030'!$A$1:$CW$98</definedName>
    <definedName name="_xlnm.Print_Area" localSheetId="35">'Tipper 031'!$A$1:$CW$98</definedName>
    <definedName name="_xlnm.Print_Area" localSheetId="36">'Tipper 032'!$A$1:$CW$98</definedName>
    <definedName name="_xlnm.Print_Area" localSheetId="37">'Tipper 033'!$A$1:$CW$98</definedName>
    <definedName name="_xlnm.Print_Area" localSheetId="38">'Tipper 034'!$A$1:$CW$98</definedName>
    <definedName name="_xlnm.Print_Area" localSheetId="39">'Tipper 035'!$A$1:$CW$98</definedName>
    <definedName name="_xlnm.Print_Area" localSheetId="40">'Tipper 036'!$A$1:$CW$98</definedName>
    <definedName name="_xlnm.Print_Area" localSheetId="41">'Tipper 037'!$A$1:$CW$98</definedName>
    <definedName name="_xlnm.Print_Area" localSheetId="42">'Tipper 038'!$A$1:$CW$98</definedName>
    <definedName name="_xlnm.Print_Area" localSheetId="43">'Tipper 039'!$A$1:$CW$98</definedName>
    <definedName name="_xlnm.Print_Area" localSheetId="44">'Tipper 040'!$A$1:$CW$98</definedName>
    <definedName name="_xlnm.Print_Area" localSheetId="45">'Tipper 041'!$A$1:$CW$98</definedName>
    <definedName name="_xlnm.Print_Area" localSheetId="46">'Tipper 042'!$A$1:$CW$98</definedName>
    <definedName name="_xlnm.Print_Area" localSheetId="47">'Tipper 043'!$A$1:$CW$98</definedName>
    <definedName name="_xlnm.Print_Area" localSheetId="48">'Tipper 044'!$A$1:$CW$98</definedName>
    <definedName name="_xlnm.Print_Area" localSheetId="49">'Tipper 045'!$A$1:$CW$98</definedName>
    <definedName name="_xlnm.Print_Area" localSheetId="50">'Tipper 046'!$A$1:$CW$98</definedName>
    <definedName name="_xlnm.Print_Area" localSheetId="51">'Tipper 047'!$A$1:$CW$98</definedName>
    <definedName name="_xlnm.Print_Area" localSheetId="52">'Tipper 048'!$A$1:$CW$98</definedName>
    <definedName name="_xlnm.Print_Area" localSheetId="53">'Tipper 049'!$A$1:$CW$98</definedName>
    <definedName name="_xlnm.Print_Area" localSheetId="54">'Tipper 050'!$A$1:$CW$98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 i="145" l="1"/>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BO94" i="358"/>
  <c r="BN94" i="358"/>
  <c r="BM94" i="358"/>
  <c r="BL94" i="358"/>
  <c r="BK94" i="358"/>
  <c r="BJ94" i="358"/>
  <c r="BO93" i="358"/>
  <c r="BN93" i="358"/>
  <c r="BM93" i="358"/>
  <c r="BL93" i="358"/>
  <c r="BK93" i="358"/>
  <c r="BJ93" i="358"/>
  <c r="BO92" i="358"/>
  <c r="BN92" i="358"/>
  <c r="BM92" i="358"/>
  <c r="BL92" i="358"/>
  <c r="BK92" i="358"/>
  <c r="BJ92" i="358"/>
  <c r="BO91" i="358"/>
  <c r="BN91" i="358"/>
  <c r="BM91" i="358"/>
  <c r="BL91" i="358"/>
  <c r="BK91" i="358"/>
  <c r="BJ91" i="358"/>
  <c r="BO90" i="358"/>
  <c r="BN90" i="358"/>
  <c r="BM90" i="358"/>
  <c r="BL90" i="358"/>
  <c r="BK90" i="358"/>
  <c r="BJ90" i="358"/>
  <c r="BX89" i="358"/>
  <c r="BO89" i="358"/>
  <c r="BN89" i="358"/>
  <c r="BM89" i="358"/>
  <c r="BL89" i="358"/>
  <c r="BK89" i="358"/>
  <c r="BJ89" i="358"/>
  <c r="BV77" i="358"/>
  <c r="BV76" i="358"/>
  <c r="BS76" i="358"/>
  <c r="CC75" i="358"/>
  <c r="CC74" i="358"/>
  <c r="C74" i="358"/>
  <c r="BV73" i="358"/>
  <c r="BS73" i="358"/>
  <c r="C73" i="358"/>
  <c r="BV72" i="358"/>
  <c r="BS72" i="358"/>
  <c r="BO72" i="358"/>
  <c r="BN72" i="358"/>
  <c r="BM72" i="358"/>
  <c r="BL72" i="358"/>
  <c r="BP72" i="358" s="1"/>
  <c r="BK72" i="358"/>
  <c r="BJ72" i="358"/>
  <c r="W72" i="358"/>
  <c r="V72" i="358"/>
  <c r="S72" i="358"/>
  <c r="R72" i="358"/>
  <c r="O72" i="358"/>
  <c r="N72" i="358"/>
  <c r="L72" i="358"/>
  <c r="CH71" i="358"/>
  <c r="BO71" i="358"/>
  <c r="BN71" i="358"/>
  <c r="BM71" i="358"/>
  <c r="BL71" i="358"/>
  <c r="BP71" i="358" s="1"/>
  <c r="BK71" i="358"/>
  <c r="BJ71" i="358"/>
  <c r="X71" i="358"/>
  <c r="U71" i="358"/>
  <c r="T71" i="358"/>
  <c r="Q71" i="358"/>
  <c r="P71" i="358"/>
  <c r="M71" i="358"/>
  <c r="L71" i="358"/>
  <c r="CH70" i="358"/>
  <c r="BO70" i="358"/>
  <c r="BN70" i="358"/>
  <c r="BM70" i="358"/>
  <c r="BL70" i="358"/>
  <c r="BK70" i="358"/>
  <c r="BP70" i="358" s="1"/>
  <c r="BJ70" i="358"/>
  <c r="X70" i="358"/>
  <c r="V70" i="358"/>
  <c r="T70" i="358"/>
  <c r="R70" i="358"/>
  <c r="P70" i="358"/>
  <c r="N70" i="358"/>
  <c r="L70" i="358"/>
  <c r="BV69" i="358"/>
  <c r="BO69" i="358"/>
  <c r="BN69" i="358"/>
  <c r="BM69" i="358"/>
  <c r="BL69" i="358"/>
  <c r="BK69" i="358"/>
  <c r="BJ69" i="358"/>
  <c r="BP69" i="358" s="1"/>
  <c r="W69" i="358"/>
  <c r="U69" i="358"/>
  <c r="S69" i="358"/>
  <c r="Q69" i="358"/>
  <c r="O69" i="358"/>
  <c r="M69" i="358"/>
  <c r="L69" i="358"/>
  <c r="BV68" i="358"/>
  <c r="BS68" i="358"/>
  <c r="BO68" i="358"/>
  <c r="BN68" i="358"/>
  <c r="BM68" i="358"/>
  <c r="BL68" i="358"/>
  <c r="BK68" i="358"/>
  <c r="BJ68" i="358"/>
  <c r="AB68" i="358"/>
  <c r="AL68" i="358" s="1"/>
  <c r="AW68" i="358" s="1"/>
  <c r="Z68" i="358"/>
  <c r="X68" i="358"/>
  <c r="W68" i="358"/>
  <c r="T68" i="358"/>
  <c r="S68" i="358"/>
  <c r="P68" i="358"/>
  <c r="O68" i="358"/>
  <c r="L68" i="358"/>
  <c r="H68" i="358"/>
  <c r="H71" i="358" s="1"/>
  <c r="C68" i="358"/>
  <c r="H72" i="358" s="1"/>
  <c r="CC67" i="358"/>
  <c r="BO67" i="358"/>
  <c r="BN67" i="358"/>
  <c r="BM67" i="358"/>
  <c r="BL67" i="358"/>
  <c r="BP67" i="358" s="1"/>
  <c r="BK67" i="358"/>
  <c r="BJ67" i="358"/>
  <c r="AI67" i="358"/>
  <c r="AN66" i="358" s="1"/>
  <c r="AA67" i="358"/>
  <c r="AK67" i="358" s="1"/>
  <c r="V67" i="358"/>
  <c r="V73" i="358" s="1"/>
  <c r="U67" i="358"/>
  <c r="U73" i="358" s="1"/>
  <c r="AB67" i="358" s="1"/>
  <c r="AL67" i="358" s="1"/>
  <c r="AW67" i="358" s="1"/>
  <c r="R67" i="358"/>
  <c r="R73" i="358" s="1"/>
  <c r="AA68" i="358" s="1"/>
  <c r="Q67" i="358"/>
  <c r="Q73" i="358" s="1"/>
  <c r="N67" i="358"/>
  <c r="N73" i="358" s="1"/>
  <c r="M67" i="358"/>
  <c r="M73" i="358" s="1"/>
  <c r="Z67" i="358" s="1"/>
  <c r="L67" i="358"/>
  <c r="H67" i="358"/>
  <c r="C67" i="358"/>
  <c r="C71" i="358" s="1"/>
  <c r="CC66" i="358"/>
  <c r="BV65" i="358"/>
  <c r="BS65" i="358"/>
  <c r="BV64" i="358"/>
  <c r="BS64" i="358"/>
  <c r="C62" i="358"/>
  <c r="BV61" i="358"/>
  <c r="BO61" i="358"/>
  <c r="BN61" i="358"/>
  <c r="BM61" i="358"/>
  <c r="BL61" i="358"/>
  <c r="BP61" i="358" s="1"/>
  <c r="BK61" i="358"/>
  <c r="BJ61" i="358"/>
  <c r="W61" i="358"/>
  <c r="V61" i="358"/>
  <c r="S61" i="358"/>
  <c r="R61" i="358"/>
  <c r="O61" i="358"/>
  <c r="N61" i="358"/>
  <c r="L61" i="358"/>
  <c r="CM60" i="358"/>
  <c r="BV60" i="358"/>
  <c r="BS60" i="358"/>
  <c r="BO60" i="358"/>
  <c r="BN60" i="358"/>
  <c r="BM60" i="358"/>
  <c r="BL60" i="358"/>
  <c r="BK60" i="358"/>
  <c r="BJ60" i="358"/>
  <c r="BP60" i="358" s="1"/>
  <c r="X60" i="358"/>
  <c r="U60" i="358"/>
  <c r="T60" i="358"/>
  <c r="Q60" i="358"/>
  <c r="P60" i="358"/>
  <c r="M60" i="358"/>
  <c r="L60" i="358"/>
  <c r="CM59" i="358"/>
  <c r="CC59" i="358"/>
  <c r="BO59" i="358"/>
  <c r="BN59" i="358"/>
  <c r="BM59" i="358"/>
  <c r="BL59" i="358"/>
  <c r="BP59" i="358" s="1"/>
  <c r="BK59" i="358"/>
  <c r="BJ59" i="358"/>
  <c r="AI59" i="358"/>
  <c r="AT59" i="358" s="1"/>
  <c r="X59" i="358"/>
  <c r="V59" i="358"/>
  <c r="T59" i="358"/>
  <c r="R59" i="358"/>
  <c r="P59" i="358"/>
  <c r="N59" i="358"/>
  <c r="L59" i="358"/>
  <c r="CC58" i="358"/>
  <c r="BO58" i="358"/>
  <c r="BN58" i="358"/>
  <c r="BM58" i="358"/>
  <c r="BL58" i="358"/>
  <c r="BK58" i="358"/>
  <c r="BJ58" i="358"/>
  <c r="BP58" i="358" s="1"/>
  <c r="W58" i="358"/>
  <c r="U58" i="358"/>
  <c r="S58" i="358"/>
  <c r="Q58" i="358"/>
  <c r="O58" i="358"/>
  <c r="M58" i="358"/>
  <c r="L58" i="358"/>
  <c r="C58" i="358"/>
  <c r="BV57" i="358"/>
  <c r="BO57" i="358"/>
  <c r="BN57" i="358"/>
  <c r="BM57" i="358"/>
  <c r="BL57" i="358"/>
  <c r="BK57" i="358"/>
  <c r="BJ57" i="358"/>
  <c r="BP57" i="358" s="1"/>
  <c r="X57" i="358"/>
  <c r="X62" i="358" s="1"/>
  <c r="AB59" i="358" s="1"/>
  <c r="AL59" i="358" s="1"/>
  <c r="AW59" i="358" s="1"/>
  <c r="W57" i="358"/>
  <c r="W62" i="358" s="1"/>
  <c r="AB58" i="358" s="1"/>
  <c r="AL58" i="358" s="1"/>
  <c r="AW58" i="358" s="1"/>
  <c r="T57" i="358"/>
  <c r="T62" i="358" s="1"/>
  <c r="AA59" i="358" s="1"/>
  <c r="S57" i="358"/>
  <c r="S62" i="358" s="1"/>
  <c r="AA58" i="358" s="1"/>
  <c r="P57" i="358"/>
  <c r="P62" i="358" s="1"/>
  <c r="Z59" i="358" s="1"/>
  <c r="O57" i="358"/>
  <c r="O62" i="358" s="1"/>
  <c r="Z58" i="358" s="1"/>
  <c r="L57" i="358"/>
  <c r="H57" i="358"/>
  <c r="H60" i="358" s="1"/>
  <c r="C57" i="358"/>
  <c r="H58" i="358" s="1"/>
  <c r="BV56" i="358"/>
  <c r="BS56" i="358"/>
  <c r="BO56" i="358"/>
  <c r="BN56" i="358"/>
  <c r="BM56" i="358"/>
  <c r="BL56" i="358"/>
  <c r="BP56" i="358" s="1"/>
  <c r="BP62" i="358" s="1"/>
  <c r="BK56" i="358"/>
  <c r="BJ56" i="358"/>
  <c r="AI56" i="358"/>
  <c r="AN55" i="358" s="1"/>
  <c r="V56" i="358"/>
  <c r="V62" i="358" s="1"/>
  <c r="AB57" i="358" s="1"/>
  <c r="AL57" i="358" s="1"/>
  <c r="AW57" i="358" s="1"/>
  <c r="U56" i="358"/>
  <c r="U62" i="358" s="1"/>
  <c r="AB56" i="358" s="1"/>
  <c r="AL56" i="358" s="1"/>
  <c r="AW56" i="358" s="1"/>
  <c r="R56" i="358"/>
  <c r="R62" i="358" s="1"/>
  <c r="AA57" i="358" s="1"/>
  <c r="Q56" i="358"/>
  <c r="Q62" i="358" s="1"/>
  <c r="AA56" i="358" s="1"/>
  <c r="N56" i="358"/>
  <c r="N62" i="358" s="1"/>
  <c r="Z57" i="358" s="1"/>
  <c r="M56" i="358"/>
  <c r="M62" i="358" s="1"/>
  <c r="Z56" i="358" s="1"/>
  <c r="L56" i="358"/>
  <c r="H56" i="358"/>
  <c r="C61" i="358" s="1"/>
  <c r="C56" i="358"/>
  <c r="C60" i="358" s="1"/>
  <c r="CH55" i="358"/>
  <c r="AQ55" i="358"/>
  <c r="CH54" i="358"/>
  <c r="BV53" i="358"/>
  <c r="BS53" i="358"/>
  <c r="BV52" i="358"/>
  <c r="BS52" i="358"/>
  <c r="CC51" i="358"/>
  <c r="C51" i="358"/>
  <c r="CC50" i="358"/>
  <c r="BO50" i="358"/>
  <c r="BN50" i="358"/>
  <c r="BM50" i="358"/>
  <c r="BL50" i="358"/>
  <c r="BK50" i="358"/>
  <c r="BJ50" i="358"/>
  <c r="BP50" i="358" s="1"/>
  <c r="W50" i="358"/>
  <c r="V50" i="358"/>
  <c r="S50" i="358"/>
  <c r="R50" i="358"/>
  <c r="O50" i="358"/>
  <c r="N50" i="358"/>
  <c r="L50" i="358"/>
  <c r="BV49" i="358"/>
  <c r="BS49" i="358"/>
  <c r="BO49" i="358"/>
  <c r="BN49" i="358"/>
  <c r="BM49" i="358"/>
  <c r="BL49" i="358"/>
  <c r="BP49" i="358" s="1"/>
  <c r="BK49" i="358"/>
  <c r="BJ49" i="358"/>
  <c r="X49" i="358"/>
  <c r="U49" i="358"/>
  <c r="T49" i="358"/>
  <c r="Q49" i="358"/>
  <c r="P49" i="358"/>
  <c r="M49" i="358"/>
  <c r="L49" i="358"/>
  <c r="BV48" i="358"/>
  <c r="BS48" i="358"/>
  <c r="BO48" i="358"/>
  <c r="BN48" i="358"/>
  <c r="BM48" i="358"/>
  <c r="BL48" i="358"/>
  <c r="BP48" i="358" s="1"/>
  <c r="BK48" i="358"/>
  <c r="BJ48" i="358"/>
  <c r="X48" i="358"/>
  <c r="V48" i="358"/>
  <c r="T48" i="358"/>
  <c r="R48" i="358"/>
  <c r="P48" i="358"/>
  <c r="N48" i="358"/>
  <c r="L48" i="358"/>
  <c r="BO47" i="358"/>
  <c r="BN47" i="358"/>
  <c r="BM47" i="358"/>
  <c r="BL47" i="358"/>
  <c r="BK47" i="358"/>
  <c r="BJ47" i="358"/>
  <c r="BP47" i="358" s="1"/>
  <c r="Z47" i="358"/>
  <c r="AJ47" i="358" s="1"/>
  <c r="W47" i="358"/>
  <c r="U47" i="358"/>
  <c r="S47" i="358"/>
  <c r="Q47" i="358"/>
  <c r="O47" i="358"/>
  <c r="M47" i="358"/>
  <c r="L47" i="358"/>
  <c r="BO46" i="358"/>
  <c r="BN46" i="358"/>
  <c r="BM46" i="358"/>
  <c r="BL46" i="358"/>
  <c r="BK46" i="358"/>
  <c r="BJ46" i="358"/>
  <c r="BP46" i="358" s="1"/>
  <c r="X46" i="358"/>
  <c r="X51" i="358" s="1"/>
  <c r="AB48" i="358" s="1"/>
  <c r="AL48" i="358" s="1"/>
  <c r="AW48" i="358" s="1"/>
  <c r="W46" i="358"/>
  <c r="W51" i="358" s="1"/>
  <c r="AB47" i="358" s="1"/>
  <c r="AL47" i="358" s="1"/>
  <c r="AW47" i="358" s="1"/>
  <c r="T46" i="358"/>
  <c r="S46" i="358"/>
  <c r="S51" i="358" s="1"/>
  <c r="AA47" i="358" s="1"/>
  <c r="P46" i="358"/>
  <c r="P51" i="358" s="1"/>
  <c r="Z48" i="358" s="1"/>
  <c r="O46" i="358"/>
  <c r="O51" i="358" s="1"/>
  <c r="L46" i="358"/>
  <c r="H46" i="358"/>
  <c r="H49" i="358" s="1"/>
  <c r="C46" i="358"/>
  <c r="H50" i="358" s="1"/>
  <c r="BO45" i="358"/>
  <c r="BN45" i="358"/>
  <c r="BM45" i="358"/>
  <c r="BL45" i="358"/>
  <c r="BK45" i="358"/>
  <c r="BJ45" i="358"/>
  <c r="BP45" i="358" s="1"/>
  <c r="BP51" i="358" s="1"/>
  <c r="V45" i="358"/>
  <c r="V51" i="358" s="1"/>
  <c r="AB46" i="358" s="1"/>
  <c r="AL46" i="358" s="1"/>
  <c r="AW46" i="358" s="1"/>
  <c r="U45" i="358"/>
  <c r="U51" i="358" s="1"/>
  <c r="AB45" i="358" s="1"/>
  <c r="AL45" i="358" s="1"/>
  <c r="AW45" i="358" s="1"/>
  <c r="R45" i="358"/>
  <c r="R51" i="358" s="1"/>
  <c r="AA46" i="358" s="1"/>
  <c r="Q45" i="358"/>
  <c r="N45" i="358"/>
  <c r="N51" i="358" s="1"/>
  <c r="Z46" i="358" s="1"/>
  <c r="M45" i="358"/>
  <c r="M51" i="358" s="1"/>
  <c r="Z45" i="358" s="1"/>
  <c r="L45" i="358"/>
  <c r="H45" i="358"/>
  <c r="C45" i="358"/>
  <c r="C49" i="358" s="1"/>
  <c r="CT44" i="358"/>
  <c r="CP44" i="358"/>
  <c r="CK44" i="358"/>
  <c r="CF44" i="358"/>
  <c r="BY44" i="358"/>
  <c r="C40" i="358"/>
  <c r="BO39" i="358"/>
  <c r="BN39" i="358"/>
  <c r="BM39" i="358"/>
  <c r="BL39" i="358"/>
  <c r="BK39" i="358"/>
  <c r="BJ39" i="358"/>
  <c r="BP39" i="358" s="1"/>
  <c r="W39" i="358"/>
  <c r="V39" i="358"/>
  <c r="S39" i="358"/>
  <c r="R39" i="358"/>
  <c r="O39" i="358"/>
  <c r="N39" i="358"/>
  <c r="L39" i="358"/>
  <c r="BO38" i="358"/>
  <c r="BN38" i="358"/>
  <c r="BM38" i="358"/>
  <c r="BL38" i="358"/>
  <c r="BK38" i="358"/>
  <c r="BJ38" i="358"/>
  <c r="BP38" i="358" s="1"/>
  <c r="X38" i="358"/>
  <c r="U38" i="358"/>
  <c r="T38" i="358"/>
  <c r="Q38" i="358"/>
  <c r="P38" i="358"/>
  <c r="M38" i="358"/>
  <c r="L38" i="358"/>
  <c r="BO37" i="358"/>
  <c r="BN37" i="358"/>
  <c r="BM37" i="358"/>
  <c r="BL37" i="358"/>
  <c r="BK37" i="358"/>
  <c r="BJ37" i="358"/>
  <c r="BP37" i="358" s="1"/>
  <c r="X37" i="358"/>
  <c r="V37" i="358"/>
  <c r="T37" i="358"/>
  <c r="R37" i="358"/>
  <c r="P37" i="358"/>
  <c r="N37" i="358"/>
  <c r="L37" i="358"/>
  <c r="BO36" i="358"/>
  <c r="BN36" i="358"/>
  <c r="BM36" i="358"/>
  <c r="BL36" i="358"/>
  <c r="BK36" i="358"/>
  <c r="BJ36" i="358"/>
  <c r="BP36" i="358" s="1"/>
  <c r="W36" i="358"/>
  <c r="U36" i="358"/>
  <c r="S36" i="358"/>
  <c r="Q36" i="358"/>
  <c r="O36" i="358"/>
  <c r="M36" i="358"/>
  <c r="L36" i="358"/>
  <c r="H36" i="358"/>
  <c r="BO35" i="358"/>
  <c r="BN35" i="358"/>
  <c r="BM35" i="358"/>
  <c r="BL35" i="358"/>
  <c r="BK35" i="358"/>
  <c r="BJ35" i="358"/>
  <c r="BP35" i="358" s="1"/>
  <c r="X35" i="358"/>
  <c r="X40" i="358" s="1"/>
  <c r="AB37" i="358" s="1"/>
  <c r="AL37" i="358" s="1"/>
  <c r="AW37" i="358" s="1"/>
  <c r="W35" i="358"/>
  <c r="W40" i="358" s="1"/>
  <c r="AB36" i="358" s="1"/>
  <c r="AL36" i="358" s="1"/>
  <c r="AW36" i="358" s="1"/>
  <c r="T35" i="358"/>
  <c r="T40" i="358" s="1"/>
  <c r="AA37" i="358" s="1"/>
  <c r="S35" i="358"/>
  <c r="S40" i="358" s="1"/>
  <c r="AA36" i="358" s="1"/>
  <c r="P35" i="358"/>
  <c r="P40" i="358" s="1"/>
  <c r="Z37" i="358" s="1"/>
  <c r="O35" i="358"/>
  <c r="O40" i="358" s="1"/>
  <c r="Z36" i="358" s="1"/>
  <c r="L35" i="358"/>
  <c r="H35" i="358"/>
  <c r="AI37" i="358" s="1"/>
  <c r="C35" i="358"/>
  <c r="H39" i="358" s="1"/>
  <c r="BO34" i="358"/>
  <c r="BN34" i="358"/>
  <c r="BM34" i="358"/>
  <c r="BL34" i="358"/>
  <c r="BK34" i="358"/>
  <c r="BJ34" i="358"/>
  <c r="BP34" i="358" s="1"/>
  <c r="BP40" i="358" s="1"/>
  <c r="V34" i="358"/>
  <c r="V40" i="358" s="1"/>
  <c r="AB35" i="358" s="1"/>
  <c r="AL35" i="358" s="1"/>
  <c r="AW35" i="358" s="1"/>
  <c r="U34" i="358"/>
  <c r="U40" i="358" s="1"/>
  <c r="AB34" i="358" s="1"/>
  <c r="AL34" i="358" s="1"/>
  <c r="AW34" i="358" s="1"/>
  <c r="R34" i="358"/>
  <c r="R40" i="358" s="1"/>
  <c r="AA35" i="358" s="1"/>
  <c r="Q34" i="358"/>
  <c r="Q40" i="358" s="1"/>
  <c r="AA34" i="358" s="1"/>
  <c r="N34" i="358"/>
  <c r="N40" i="358" s="1"/>
  <c r="Z35" i="358" s="1"/>
  <c r="M34" i="358"/>
  <c r="M40" i="358" s="1"/>
  <c r="Z34" i="358" s="1"/>
  <c r="L34" i="358"/>
  <c r="H34" i="358"/>
  <c r="AI35" i="358" s="1"/>
  <c r="C34" i="358"/>
  <c r="AI34" i="358" s="1"/>
  <c r="C29" i="358"/>
  <c r="BO28" i="358"/>
  <c r="BN28" i="358"/>
  <c r="BM28" i="358"/>
  <c r="BL28" i="358"/>
  <c r="BK28" i="358"/>
  <c r="BJ28" i="358"/>
  <c r="BP28" i="358" s="1"/>
  <c r="W28" i="358"/>
  <c r="V28" i="358"/>
  <c r="S28" i="358"/>
  <c r="R28" i="358"/>
  <c r="O28" i="358"/>
  <c r="N28" i="358"/>
  <c r="L28" i="358"/>
  <c r="BO27" i="358"/>
  <c r="BN27" i="358"/>
  <c r="BM27" i="358"/>
  <c r="BL27" i="358"/>
  <c r="BK27" i="358"/>
  <c r="BJ27" i="358"/>
  <c r="X27" i="358"/>
  <c r="U27" i="358"/>
  <c r="T27" i="358"/>
  <c r="Q27" i="358"/>
  <c r="P27" i="358"/>
  <c r="M27" i="358"/>
  <c r="L27" i="358"/>
  <c r="BO26" i="358"/>
  <c r="BN26" i="358"/>
  <c r="BM26" i="358"/>
  <c r="BL26" i="358"/>
  <c r="BK26" i="358"/>
  <c r="BP26" i="358" s="1"/>
  <c r="BJ26" i="358"/>
  <c r="X26" i="358"/>
  <c r="V26" i="358"/>
  <c r="T26" i="358"/>
  <c r="R26" i="358"/>
  <c r="P26" i="358"/>
  <c r="N26" i="358"/>
  <c r="L26" i="358"/>
  <c r="BO25" i="358"/>
  <c r="BN25" i="358"/>
  <c r="BM25" i="358"/>
  <c r="BL25" i="358"/>
  <c r="BK25" i="358"/>
  <c r="BJ25" i="358"/>
  <c r="BP25" i="358" s="1"/>
  <c r="W25" i="358"/>
  <c r="U25" i="358"/>
  <c r="S25" i="358"/>
  <c r="Q25" i="358"/>
  <c r="O25" i="358"/>
  <c r="M25" i="358"/>
  <c r="L25" i="358"/>
  <c r="BO24" i="358"/>
  <c r="BN24" i="358"/>
  <c r="BM24" i="358"/>
  <c r="BL24" i="358"/>
  <c r="BK24" i="358"/>
  <c r="BJ24" i="358"/>
  <c r="BP24" i="358" s="1"/>
  <c r="X24" i="358"/>
  <c r="X29" i="358" s="1"/>
  <c r="AB26" i="358" s="1"/>
  <c r="AL26" i="358" s="1"/>
  <c r="AW26" i="358" s="1"/>
  <c r="W24" i="358"/>
  <c r="W29" i="358" s="1"/>
  <c r="AB25" i="358" s="1"/>
  <c r="AL25" i="358" s="1"/>
  <c r="AW25" i="358" s="1"/>
  <c r="T24" i="358"/>
  <c r="T29" i="358" s="1"/>
  <c r="AA26" i="358" s="1"/>
  <c r="S24" i="358"/>
  <c r="S29" i="358" s="1"/>
  <c r="AA25" i="358" s="1"/>
  <c r="P24" i="358"/>
  <c r="P29" i="358" s="1"/>
  <c r="Z26" i="358" s="1"/>
  <c r="O24" i="358"/>
  <c r="O29" i="358" s="1"/>
  <c r="Z25" i="358" s="1"/>
  <c r="L24" i="358"/>
  <c r="H24" i="358"/>
  <c r="H26" i="358" s="1"/>
  <c r="C24" i="358"/>
  <c r="H28" i="358" s="1"/>
  <c r="CA23" i="358"/>
  <c r="BO23" i="358"/>
  <c r="BN23" i="358"/>
  <c r="BM23" i="358"/>
  <c r="BL23" i="358"/>
  <c r="BP23" i="358" s="1"/>
  <c r="BK23" i="358"/>
  <c r="BJ23" i="358"/>
  <c r="AI23" i="358"/>
  <c r="AT23" i="358" s="1"/>
  <c r="AA23" i="358"/>
  <c r="AK23" i="358" s="1"/>
  <c r="V23" i="358"/>
  <c r="V29" i="358" s="1"/>
  <c r="AB24" i="358" s="1"/>
  <c r="AL24" i="358" s="1"/>
  <c r="AW24" i="358" s="1"/>
  <c r="U23" i="358"/>
  <c r="U29" i="358" s="1"/>
  <c r="AB23" i="358" s="1"/>
  <c r="AL23" i="358" s="1"/>
  <c r="AW23" i="358" s="1"/>
  <c r="R23" i="358"/>
  <c r="R29" i="358" s="1"/>
  <c r="AA24" i="358" s="1"/>
  <c r="Q23" i="358"/>
  <c r="Q29" i="358" s="1"/>
  <c r="N23" i="358"/>
  <c r="N29" i="358" s="1"/>
  <c r="Z24" i="358" s="1"/>
  <c r="M23" i="358"/>
  <c r="M29" i="358" s="1"/>
  <c r="Z23" i="358" s="1"/>
  <c r="L23" i="358"/>
  <c r="H23" i="358"/>
  <c r="C26" i="358" s="1"/>
  <c r="C23" i="358"/>
  <c r="C27" i="358" s="1"/>
  <c r="AN22" i="358"/>
  <c r="CF19" i="358"/>
  <c r="CK23" i="358" s="1"/>
  <c r="C18" i="358"/>
  <c r="BO17" i="358"/>
  <c r="BN17" i="358"/>
  <c r="BM17" i="358"/>
  <c r="BL17" i="358"/>
  <c r="BP17" i="358" s="1"/>
  <c r="BK17" i="358"/>
  <c r="BJ17" i="358"/>
  <c r="W17" i="358"/>
  <c r="V17" i="358"/>
  <c r="S17" i="358"/>
  <c r="R17" i="358"/>
  <c r="O17" i="358"/>
  <c r="N17" i="358"/>
  <c r="L17" i="358"/>
  <c r="BO16" i="358"/>
  <c r="BN16" i="358"/>
  <c r="BM16" i="358"/>
  <c r="BL16" i="358"/>
  <c r="BK16" i="358"/>
  <c r="BP16" i="358" s="1"/>
  <c r="BJ16" i="358"/>
  <c r="X16" i="358"/>
  <c r="U16" i="358"/>
  <c r="T16" i="358"/>
  <c r="Q16" i="358"/>
  <c r="P16" i="358"/>
  <c r="M16" i="358"/>
  <c r="L16" i="358"/>
  <c r="BO15" i="358"/>
  <c r="BN15" i="358"/>
  <c r="BM15" i="358"/>
  <c r="BL15" i="358"/>
  <c r="BP15" i="358" s="1"/>
  <c r="BK15" i="358"/>
  <c r="BJ15" i="358"/>
  <c r="X15" i="358"/>
  <c r="V15" i="358"/>
  <c r="T15" i="358"/>
  <c r="R15" i="358"/>
  <c r="P15" i="358"/>
  <c r="N15" i="358"/>
  <c r="L15" i="358"/>
  <c r="BO14" i="358"/>
  <c r="BN14" i="358"/>
  <c r="BM14" i="358"/>
  <c r="BL14" i="358"/>
  <c r="BP14" i="358" s="1"/>
  <c r="BK14" i="358"/>
  <c r="BJ14" i="358"/>
  <c r="AI14" i="358"/>
  <c r="AT14" i="358" s="1"/>
  <c r="W14" i="358"/>
  <c r="U14" i="358"/>
  <c r="S14" i="358"/>
  <c r="Q14" i="358"/>
  <c r="O14" i="358"/>
  <c r="M14" i="358"/>
  <c r="L14" i="358"/>
  <c r="BO13" i="358"/>
  <c r="BN13" i="358"/>
  <c r="BM13" i="358"/>
  <c r="BL13" i="358"/>
  <c r="BP13" i="358" s="1"/>
  <c r="BK13" i="358"/>
  <c r="BJ13" i="358"/>
  <c r="AI13" i="358"/>
  <c r="AT13" i="358" s="1"/>
  <c r="X13" i="358"/>
  <c r="X18" i="358" s="1"/>
  <c r="AB15" i="358" s="1"/>
  <c r="AL15" i="358" s="1"/>
  <c r="AW15" i="358" s="1"/>
  <c r="W13" i="358"/>
  <c r="W18" i="358" s="1"/>
  <c r="AB14" i="358" s="1"/>
  <c r="AL14" i="358" s="1"/>
  <c r="AW14" i="358" s="1"/>
  <c r="T13" i="358"/>
  <c r="T18" i="358" s="1"/>
  <c r="AA15" i="358" s="1"/>
  <c r="S13" i="358"/>
  <c r="S18" i="358" s="1"/>
  <c r="AA14" i="358" s="1"/>
  <c r="P13" i="358"/>
  <c r="P18" i="358" s="1"/>
  <c r="Z15" i="358" s="1"/>
  <c r="O13" i="358"/>
  <c r="O18" i="358" s="1"/>
  <c r="Z14" i="358" s="1"/>
  <c r="L13" i="358"/>
  <c r="H13" i="358"/>
  <c r="AI15" i="358" s="1"/>
  <c r="C13" i="358"/>
  <c r="H17" i="358" s="1"/>
  <c r="BO12" i="358"/>
  <c r="BN12" i="358"/>
  <c r="BM12" i="358"/>
  <c r="BL12" i="358"/>
  <c r="BP12" i="358" s="1"/>
  <c r="BK12" i="358"/>
  <c r="BJ12" i="358"/>
  <c r="AI12" i="358"/>
  <c r="AT12" i="358" s="1"/>
  <c r="V12" i="358"/>
  <c r="V18" i="358" s="1"/>
  <c r="AB13" i="358" s="1"/>
  <c r="AL13" i="358" s="1"/>
  <c r="AW13" i="358" s="1"/>
  <c r="U12" i="358"/>
  <c r="U18" i="358" s="1"/>
  <c r="AB12" i="358" s="1"/>
  <c r="AL12" i="358" s="1"/>
  <c r="AW12" i="358" s="1"/>
  <c r="R12" i="358"/>
  <c r="R18" i="358" s="1"/>
  <c r="AA13" i="358" s="1"/>
  <c r="Q12" i="358"/>
  <c r="Q18" i="358" s="1"/>
  <c r="AA12" i="358" s="1"/>
  <c r="N12" i="358"/>
  <c r="N18" i="358" s="1"/>
  <c r="Z13" i="358" s="1"/>
  <c r="M12" i="358"/>
  <c r="M18" i="358" s="1"/>
  <c r="Z12" i="358" s="1"/>
  <c r="L12" i="358"/>
  <c r="H12" i="358"/>
  <c r="C15" i="358" s="1"/>
  <c r="C12" i="358"/>
  <c r="C16" i="358" s="1"/>
  <c r="AP11" i="358"/>
  <c r="BO94" i="357"/>
  <c r="BN94" i="357"/>
  <c r="BM94" i="357"/>
  <c r="BL94" i="357"/>
  <c r="BK94" i="357"/>
  <c r="BJ94" i="357"/>
  <c r="BO93" i="357"/>
  <c r="BN93" i="357"/>
  <c r="BM93" i="357"/>
  <c r="BL93" i="357"/>
  <c r="BK93" i="357"/>
  <c r="BJ93" i="357"/>
  <c r="BO92" i="357"/>
  <c r="BN92" i="357"/>
  <c r="BM92" i="357"/>
  <c r="BL92" i="357"/>
  <c r="BK92" i="357"/>
  <c r="BJ92" i="357"/>
  <c r="BO91" i="357"/>
  <c r="BN91" i="357"/>
  <c r="BM91" i="357"/>
  <c r="BL91" i="357"/>
  <c r="BK91" i="357"/>
  <c r="BJ91" i="357"/>
  <c r="BO90" i="357"/>
  <c r="BN90" i="357"/>
  <c r="BM90" i="357"/>
  <c r="BL90" i="357"/>
  <c r="BK90" i="357"/>
  <c r="BJ90" i="357"/>
  <c r="BX89" i="357"/>
  <c r="BO89" i="357"/>
  <c r="BN89" i="357"/>
  <c r="BM89" i="357"/>
  <c r="BL89" i="357"/>
  <c r="BK89" i="357"/>
  <c r="BJ89" i="357"/>
  <c r="BV77" i="357"/>
  <c r="BV76" i="357"/>
  <c r="BS76" i="357"/>
  <c r="CC75" i="357"/>
  <c r="CC74" i="357"/>
  <c r="C74" i="357"/>
  <c r="BV73" i="357"/>
  <c r="BS73" i="357"/>
  <c r="Q73" i="357"/>
  <c r="AA67" i="357" s="1"/>
  <c r="C73" i="357"/>
  <c r="BV72" i="357"/>
  <c r="BS72" i="357"/>
  <c r="BO72" i="357"/>
  <c r="BN72" i="357"/>
  <c r="BM72" i="357"/>
  <c r="BL72" i="357"/>
  <c r="BK72" i="357"/>
  <c r="BJ72" i="357"/>
  <c r="BP72" i="357" s="1"/>
  <c r="W72" i="357"/>
  <c r="V72" i="357"/>
  <c r="S72" i="357"/>
  <c r="R72" i="357"/>
  <c r="O72" i="357"/>
  <c r="N72" i="357"/>
  <c r="L72" i="357"/>
  <c r="CH71" i="357"/>
  <c r="BO71" i="357"/>
  <c r="BN71" i="357"/>
  <c r="BM71" i="357"/>
  <c r="BL71" i="357"/>
  <c r="BK71" i="357"/>
  <c r="BJ71" i="357"/>
  <c r="BP71" i="357" s="1"/>
  <c r="X71" i="357"/>
  <c r="U71" i="357"/>
  <c r="T71" i="357"/>
  <c r="Q71" i="357"/>
  <c r="P71" i="357"/>
  <c r="M71" i="357"/>
  <c r="L71" i="357"/>
  <c r="CH70" i="357"/>
  <c r="BO70" i="357"/>
  <c r="BN70" i="357"/>
  <c r="BM70" i="357"/>
  <c r="BL70" i="357"/>
  <c r="BK70" i="357"/>
  <c r="BJ70" i="357"/>
  <c r="BP70" i="357" s="1"/>
  <c r="X70" i="357"/>
  <c r="X73" i="357" s="1"/>
  <c r="AB70" i="357" s="1"/>
  <c r="AL70" i="357" s="1"/>
  <c r="AW70" i="357" s="1"/>
  <c r="V70" i="357"/>
  <c r="V74" i="357" s="1"/>
  <c r="T70" i="357"/>
  <c r="R70" i="357"/>
  <c r="P70" i="357"/>
  <c r="P73" i="357" s="1"/>
  <c r="Z70" i="357" s="1"/>
  <c r="N70" i="357"/>
  <c r="N74" i="357" s="1"/>
  <c r="L70" i="357"/>
  <c r="C70" i="357"/>
  <c r="BV69" i="357"/>
  <c r="BO69" i="357"/>
  <c r="BN69" i="357"/>
  <c r="BM69" i="357"/>
  <c r="BL69" i="357"/>
  <c r="BP69" i="357" s="1"/>
  <c r="BK69" i="357"/>
  <c r="BJ69" i="357"/>
  <c r="AI69" i="357"/>
  <c r="AT69" i="357" s="1"/>
  <c r="W69" i="357"/>
  <c r="U69" i="357"/>
  <c r="U74" i="357" s="1"/>
  <c r="S69" i="357"/>
  <c r="Q69" i="357"/>
  <c r="Q74" i="357" s="1"/>
  <c r="O69" i="357"/>
  <c r="M69" i="357"/>
  <c r="M74" i="357" s="1"/>
  <c r="L69" i="357"/>
  <c r="BV68" i="357"/>
  <c r="BS68" i="357"/>
  <c r="BO68" i="357"/>
  <c r="BN68" i="357"/>
  <c r="BM68" i="357"/>
  <c r="BL68" i="357"/>
  <c r="BP68" i="357" s="1"/>
  <c r="BK68" i="357"/>
  <c r="BJ68" i="357"/>
  <c r="AI68" i="357"/>
  <c r="AT68" i="357" s="1"/>
  <c r="X68" i="357"/>
  <c r="X74" i="357" s="1"/>
  <c r="W68" i="357"/>
  <c r="W73" i="357" s="1"/>
  <c r="T68" i="357"/>
  <c r="T73" i="357" s="1"/>
  <c r="AA70" i="357" s="1"/>
  <c r="S68" i="357"/>
  <c r="P68" i="357"/>
  <c r="P74" i="357" s="1"/>
  <c r="O68" i="357"/>
  <c r="O73" i="357" s="1"/>
  <c r="L68" i="357"/>
  <c r="H68" i="357"/>
  <c r="H71" i="357" s="1"/>
  <c r="C68" i="357"/>
  <c r="H72" i="357" s="1"/>
  <c r="CC67" i="357"/>
  <c r="BO67" i="357"/>
  <c r="BN67" i="357"/>
  <c r="BM67" i="357"/>
  <c r="BL67" i="357"/>
  <c r="BK67" i="357"/>
  <c r="BJ67" i="357"/>
  <c r="BP67" i="357" s="1"/>
  <c r="BP73" i="357" s="1"/>
  <c r="V67" i="357"/>
  <c r="V73" i="357" s="1"/>
  <c r="AB68" i="357" s="1"/>
  <c r="AL68" i="357" s="1"/>
  <c r="AW68" i="357" s="1"/>
  <c r="U67" i="357"/>
  <c r="U73" i="357" s="1"/>
  <c r="AB67" i="357" s="1"/>
  <c r="AL67" i="357" s="1"/>
  <c r="AW67" i="357" s="1"/>
  <c r="R67" i="357"/>
  <c r="R73" i="357" s="1"/>
  <c r="Q67" i="357"/>
  <c r="N67" i="357"/>
  <c r="N73" i="357" s="1"/>
  <c r="Z68" i="357" s="1"/>
  <c r="M67" i="357"/>
  <c r="M73" i="357" s="1"/>
  <c r="Z67" i="357" s="1"/>
  <c r="L67" i="357"/>
  <c r="H67" i="357"/>
  <c r="C72" i="357" s="1"/>
  <c r="C67" i="357"/>
  <c r="C71" i="357" s="1"/>
  <c r="CC66" i="357"/>
  <c r="AP66" i="357"/>
  <c r="BV65" i="357"/>
  <c r="BS65" i="357"/>
  <c r="BV64" i="357"/>
  <c r="BS64" i="357"/>
  <c r="C62" i="357"/>
  <c r="BV61" i="357"/>
  <c r="BO61" i="357"/>
  <c r="BN61" i="357"/>
  <c r="BM61" i="357"/>
  <c r="BL61" i="357"/>
  <c r="BK61" i="357"/>
  <c r="BJ61" i="357"/>
  <c r="BP61" i="357" s="1"/>
  <c r="W61" i="357"/>
  <c r="V61" i="357"/>
  <c r="S61" i="357"/>
  <c r="R61" i="357"/>
  <c r="O61" i="357"/>
  <c r="N61" i="357"/>
  <c r="L61" i="357"/>
  <c r="CM60" i="357"/>
  <c r="BV60" i="357"/>
  <c r="BS60" i="357"/>
  <c r="BO60" i="357"/>
  <c r="BN60" i="357"/>
  <c r="BM60" i="357"/>
  <c r="BL60" i="357"/>
  <c r="BK60" i="357"/>
  <c r="BJ60" i="357"/>
  <c r="BP60" i="357" s="1"/>
  <c r="X60" i="357"/>
  <c r="U60" i="357"/>
  <c r="T60" i="357"/>
  <c r="T62" i="357" s="1"/>
  <c r="AA59" i="357" s="1"/>
  <c r="Q60" i="357"/>
  <c r="P60" i="357"/>
  <c r="M60" i="357"/>
  <c r="L60" i="357"/>
  <c r="CM59" i="357"/>
  <c r="CC59" i="357"/>
  <c r="BO59" i="357"/>
  <c r="BN59" i="357"/>
  <c r="BM59" i="357"/>
  <c r="BL59" i="357"/>
  <c r="BK59" i="357"/>
  <c r="BJ59" i="357"/>
  <c r="BP59" i="357" s="1"/>
  <c r="X59" i="357"/>
  <c r="V59" i="357"/>
  <c r="T59" i="357"/>
  <c r="R59" i="357"/>
  <c r="P59" i="357"/>
  <c r="N59" i="357"/>
  <c r="L59" i="357"/>
  <c r="C59" i="357"/>
  <c r="CC58" i="357"/>
  <c r="BO58" i="357"/>
  <c r="BN58" i="357"/>
  <c r="BM58" i="357"/>
  <c r="BL58" i="357"/>
  <c r="BP58" i="357" s="1"/>
  <c r="BK58" i="357"/>
  <c r="BJ58" i="357"/>
  <c r="AI58" i="357"/>
  <c r="AT58" i="357" s="1"/>
  <c r="W58" i="357"/>
  <c r="U58" i="357"/>
  <c r="S58" i="357"/>
  <c r="Q58" i="357"/>
  <c r="Q62" i="357" s="1"/>
  <c r="AA56" i="357" s="1"/>
  <c r="O58" i="357"/>
  <c r="M58" i="357"/>
  <c r="L58" i="357"/>
  <c r="BV57" i="357"/>
  <c r="BO57" i="357"/>
  <c r="BN57" i="357"/>
  <c r="BM57" i="357"/>
  <c r="BL57" i="357"/>
  <c r="BK57" i="357"/>
  <c r="BJ57" i="357"/>
  <c r="BP57" i="357" s="1"/>
  <c r="X57" i="357"/>
  <c r="X62" i="357" s="1"/>
  <c r="AB59" i="357" s="1"/>
  <c r="AL59" i="357" s="1"/>
  <c r="AW59" i="357" s="1"/>
  <c r="W57" i="357"/>
  <c r="W62" i="357" s="1"/>
  <c r="AB58" i="357" s="1"/>
  <c r="AL58" i="357" s="1"/>
  <c r="AW58" i="357" s="1"/>
  <c r="T57" i="357"/>
  <c r="S57" i="357"/>
  <c r="S62" i="357" s="1"/>
  <c r="AA58" i="357" s="1"/>
  <c r="P57" i="357"/>
  <c r="P62" i="357" s="1"/>
  <c r="Z59" i="357" s="1"/>
  <c r="O57" i="357"/>
  <c r="O62" i="357" s="1"/>
  <c r="Z58" i="357" s="1"/>
  <c r="L57" i="357"/>
  <c r="H57" i="357"/>
  <c r="H60" i="357" s="1"/>
  <c r="C57" i="357"/>
  <c r="H58" i="357" s="1"/>
  <c r="BV56" i="357"/>
  <c r="BS56" i="357"/>
  <c r="BO56" i="357"/>
  <c r="BN56" i="357"/>
  <c r="BM56" i="357"/>
  <c r="BL56" i="357"/>
  <c r="BK56" i="357"/>
  <c r="BJ56" i="357"/>
  <c r="BP56" i="357" s="1"/>
  <c r="BP62" i="357" s="1"/>
  <c r="AK56" i="357"/>
  <c r="AC56" i="357"/>
  <c r="V56" i="357"/>
  <c r="V62" i="357" s="1"/>
  <c r="AB57" i="357" s="1"/>
  <c r="AL57" i="357" s="1"/>
  <c r="AW57" i="357" s="1"/>
  <c r="U56" i="357"/>
  <c r="U62" i="357" s="1"/>
  <c r="AB56" i="357" s="1"/>
  <c r="AL56" i="357" s="1"/>
  <c r="AW56" i="357" s="1"/>
  <c r="R56" i="357"/>
  <c r="R62" i="357" s="1"/>
  <c r="AA57" i="357" s="1"/>
  <c r="Q56" i="357"/>
  <c r="N56" i="357"/>
  <c r="N62" i="357" s="1"/>
  <c r="Z57" i="357" s="1"/>
  <c r="M56" i="357"/>
  <c r="M62" i="357" s="1"/>
  <c r="Z56" i="357" s="1"/>
  <c r="L56" i="357"/>
  <c r="H56" i="357"/>
  <c r="C61" i="357" s="1"/>
  <c r="C56" i="357"/>
  <c r="CH55" i="357"/>
  <c r="AP55" i="357"/>
  <c r="CH54" i="357"/>
  <c r="BV53" i="357"/>
  <c r="BS53" i="357"/>
  <c r="BV52" i="357"/>
  <c r="BS52" i="357"/>
  <c r="CC51" i="357"/>
  <c r="C51" i="357"/>
  <c r="CC50" i="357"/>
  <c r="BO50" i="357"/>
  <c r="BN50" i="357"/>
  <c r="BM50" i="357"/>
  <c r="BL50" i="357"/>
  <c r="BK50" i="357"/>
  <c r="BP50" i="357" s="1"/>
  <c r="BJ50" i="357"/>
  <c r="W50" i="357"/>
  <c r="W51" i="357" s="1"/>
  <c r="V50" i="357"/>
  <c r="S50" i="357"/>
  <c r="R50" i="357"/>
  <c r="O50" i="357"/>
  <c r="O51" i="357" s="1"/>
  <c r="Z47" i="357" s="1"/>
  <c r="N50" i="357"/>
  <c r="L50" i="357"/>
  <c r="H50" i="357"/>
  <c r="BV49" i="357"/>
  <c r="BS49" i="357"/>
  <c r="BO49" i="357"/>
  <c r="BN49" i="357"/>
  <c r="BM49" i="357"/>
  <c r="BL49" i="357"/>
  <c r="BK49" i="357"/>
  <c r="BJ49" i="357"/>
  <c r="X49" i="357"/>
  <c r="U49" i="357"/>
  <c r="T49" i="357"/>
  <c r="Q49" i="357"/>
  <c r="P49" i="357"/>
  <c r="M49" i="357"/>
  <c r="L49" i="357"/>
  <c r="BV48" i="357"/>
  <c r="BS48" i="357"/>
  <c r="BO48" i="357"/>
  <c r="BN48" i="357"/>
  <c r="BM48" i="357"/>
  <c r="BL48" i="357"/>
  <c r="BK48" i="357"/>
  <c r="BJ48" i="357"/>
  <c r="X48" i="357"/>
  <c r="X51" i="357" s="1"/>
  <c r="AB48" i="357" s="1"/>
  <c r="AL48" i="357" s="1"/>
  <c r="AW48" i="357" s="1"/>
  <c r="V48" i="357"/>
  <c r="T48" i="357"/>
  <c r="R48" i="357"/>
  <c r="P48" i="357"/>
  <c r="P51" i="357" s="1"/>
  <c r="Z48" i="357" s="1"/>
  <c r="N48" i="357"/>
  <c r="L48" i="357"/>
  <c r="BO47" i="357"/>
  <c r="BN47" i="357"/>
  <c r="BM47" i="357"/>
  <c r="BL47" i="357"/>
  <c r="BP47" i="357" s="1"/>
  <c r="BK47" i="357"/>
  <c r="BJ47" i="357"/>
  <c r="AJ47" i="357"/>
  <c r="AI47" i="357"/>
  <c r="AT47" i="357" s="1"/>
  <c r="AB47" i="357"/>
  <c r="AL47" i="357" s="1"/>
  <c r="AW47" i="357" s="1"/>
  <c r="W47" i="357"/>
  <c r="U47" i="357"/>
  <c r="S47" i="357"/>
  <c r="Q47" i="357"/>
  <c r="O47" i="357"/>
  <c r="M47" i="357"/>
  <c r="L47" i="357"/>
  <c r="BO46" i="357"/>
  <c r="BN46" i="357"/>
  <c r="BM46" i="357"/>
  <c r="BL46" i="357"/>
  <c r="BP46" i="357" s="1"/>
  <c r="BK46" i="357"/>
  <c r="BJ46" i="357"/>
  <c r="Z46" i="357"/>
  <c r="AE46" i="357" s="1"/>
  <c r="X46" i="357"/>
  <c r="W46" i="357"/>
  <c r="T46" i="357"/>
  <c r="T51" i="357" s="1"/>
  <c r="AA48" i="357" s="1"/>
  <c r="S46" i="357"/>
  <c r="S51" i="357" s="1"/>
  <c r="AA47" i="357" s="1"/>
  <c r="P46" i="357"/>
  <c r="O46" i="357"/>
  <c r="L46" i="357"/>
  <c r="H46" i="357"/>
  <c r="C46" i="357"/>
  <c r="H47" i="357" s="1"/>
  <c r="BO45" i="357"/>
  <c r="BN45" i="357"/>
  <c r="BM45" i="357"/>
  <c r="BL45" i="357"/>
  <c r="BK45" i="357"/>
  <c r="BJ45" i="357"/>
  <c r="BP45" i="357" s="1"/>
  <c r="AK45" i="357"/>
  <c r="AC45" i="357"/>
  <c r="Z45" i="357"/>
  <c r="V45" i="357"/>
  <c r="V51" i="357" s="1"/>
  <c r="AB46" i="357" s="1"/>
  <c r="AL46" i="357" s="1"/>
  <c r="AW46" i="357" s="1"/>
  <c r="U45" i="357"/>
  <c r="U51" i="357" s="1"/>
  <c r="AB45" i="357" s="1"/>
  <c r="AL45" i="357" s="1"/>
  <c r="AW45" i="357" s="1"/>
  <c r="R45" i="357"/>
  <c r="R51" i="357" s="1"/>
  <c r="AA46" i="357" s="1"/>
  <c r="Q45" i="357"/>
  <c r="Q51" i="357" s="1"/>
  <c r="AA45" i="357" s="1"/>
  <c r="N45" i="357"/>
  <c r="N51" i="357" s="1"/>
  <c r="M45" i="357"/>
  <c r="M51" i="357" s="1"/>
  <c r="L45" i="357"/>
  <c r="H45" i="357"/>
  <c r="C48" i="357" s="1"/>
  <c r="C45" i="357"/>
  <c r="CT44" i="357"/>
  <c r="CP44" i="357"/>
  <c r="CK44" i="357"/>
  <c r="CF44" i="357"/>
  <c r="BY44" i="357"/>
  <c r="AP44" i="357"/>
  <c r="W40" i="357"/>
  <c r="AB36" i="357" s="1"/>
  <c r="AL36" i="357" s="1"/>
  <c r="AW36" i="357" s="1"/>
  <c r="O40" i="357"/>
  <c r="Z36" i="357" s="1"/>
  <c r="AJ36" i="357" s="1"/>
  <c r="C40" i="357"/>
  <c r="BO39" i="357"/>
  <c r="BN39" i="357"/>
  <c r="BM39" i="357"/>
  <c r="BL39" i="357"/>
  <c r="BP39" i="357" s="1"/>
  <c r="BK39" i="357"/>
  <c r="BJ39" i="357"/>
  <c r="W39" i="357"/>
  <c r="V39" i="357"/>
  <c r="S39" i="357"/>
  <c r="R39" i="357"/>
  <c r="O39" i="357"/>
  <c r="N39" i="357"/>
  <c r="L39" i="357"/>
  <c r="H39" i="357"/>
  <c r="BO38" i="357"/>
  <c r="BN38" i="357"/>
  <c r="BM38" i="357"/>
  <c r="BL38" i="357"/>
  <c r="BP38" i="357" s="1"/>
  <c r="BK38" i="357"/>
  <c r="BJ38" i="357"/>
  <c r="X38" i="357"/>
  <c r="U38" i="357"/>
  <c r="T38" i="357"/>
  <c r="Q38" i="357"/>
  <c r="P38" i="357"/>
  <c r="M38" i="357"/>
  <c r="L38" i="357"/>
  <c r="BO37" i="357"/>
  <c r="BN37" i="357"/>
  <c r="BM37" i="357"/>
  <c r="BL37" i="357"/>
  <c r="BP37" i="357" s="1"/>
  <c r="BK37" i="357"/>
  <c r="BJ37" i="357"/>
  <c r="AI37" i="357"/>
  <c r="AT37" i="357" s="1"/>
  <c r="X37" i="357"/>
  <c r="V37" i="357"/>
  <c r="V40" i="357" s="1"/>
  <c r="AB35" i="357" s="1"/>
  <c r="AL35" i="357" s="1"/>
  <c r="AW35" i="357" s="1"/>
  <c r="T37" i="357"/>
  <c r="R37" i="357"/>
  <c r="P37" i="357"/>
  <c r="N37" i="357"/>
  <c r="N40" i="357" s="1"/>
  <c r="Z35" i="357" s="1"/>
  <c r="L37" i="357"/>
  <c r="BO36" i="357"/>
  <c r="BN36" i="357"/>
  <c r="BM36" i="357"/>
  <c r="BL36" i="357"/>
  <c r="BP36" i="357" s="1"/>
  <c r="BK36" i="357"/>
  <c r="BJ36" i="357"/>
  <c r="AI36" i="357"/>
  <c r="AT36" i="357" s="1"/>
  <c r="W36" i="357"/>
  <c r="U36" i="357"/>
  <c r="S36" i="357"/>
  <c r="S40" i="357" s="1"/>
  <c r="AA36" i="357" s="1"/>
  <c r="Q36" i="357"/>
  <c r="O36" i="357"/>
  <c r="M36" i="357"/>
  <c r="L36" i="357"/>
  <c r="BO35" i="357"/>
  <c r="BN35" i="357"/>
  <c r="BM35" i="357"/>
  <c r="BL35" i="357"/>
  <c r="BP35" i="357" s="1"/>
  <c r="BK35" i="357"/>
  <c r="BJ35" i="357"/>
  <c r="AI35" i="357"/>
  <c r="AT35" i="357" s="1"/>
  <c r="X35" i="357"/>
  <c r="X40" i="357" s="1"/>
  <c r="AB37" i="357" s="1"/>
  <c r="AL37" i="357" s="1"/>
  <c r="AW37" i="357" s="1"/>
  <c r="W35" i="357"/>
  <c r="T35" i="357"/>
  <c r="S35" i="357"/>
  <c r="P35" i="357"/>
  <c r="P40" i="357" s="1"/>
  <c r="Z37" i="357" s="1"/>
  <c r="AF37" i="357" s="1"/>
  <c r="O35" i="357"/>
  <c r="L35" i="357"/>
  <c r="H35" i="357"/>
  <c r="H38" i="357" s="1"/>
  <c r="C35" i="357"/>
  <c r="H36" i="357" s="1"/>
  <c r="BO34" i="357"/>
  <c r="BN34" i="357"/>
  <c r="BM34" i="357"/>
  <c r="BL34" i="357"/>
  <c r="BP34" i="357" s="1"/>
  <c r="BP40" i="357" s="1"/>
  <c r="BK34" i="357"/>
  <c r="BJ34" i="357"/>
  <c r="AA34" i="357"/>
  <c r="AK34" i="357" s="1"/>
  <c r="AV34" i="357" s="1"/>
  <c r="V34" i="357"/>
  <c r="U34" i="357"/>
  <c r="U40" i="357" s="1"/>
  <c r="AB34" i="357" s="1"/>
  <c r="AL34" i="357" s="1"/>
  <c r="AW34" i="357" s="1"/>
  <c r="R34" i="357"/>
  <c r="R40" i="357" s="1"/>
  <c r="AA35" i="357" s="1"/>
  <c r="Q34" i="357"/>
  <c r="Q40" i="357" s="1"/>
  <c r="N34" i="357"/>
  <c r="M34" i="357"/>
  <c r="M40" i="357" s="1"/>
  <c r="Z34" i="357" s="1"/>
  <c r="L34" i="357"/>
  <c r="H34" i="357"/>
  <c r="C34" i="357"/>
  <c r="AQ33" i="357"/>
  <c r="AP33" i="357"/>
  <c r="AO33" i="357"/>
  <c r="C29" i="357"/>
  <c r="BO28" i="357"/>
  <c r="BN28" i="357"/>
  <c r="BM28" i="357"/>
  <c r="BL28" i="357"/>
  <c r="BP28" i="357" s="1"/>
  <c r="BK28" i="357"/>
  <c r="BJ28" i="357"/>
  <c r="W28" i="357"/>
  <c r="V28" i="357"/>
  <c r="S28" i="357"/>
  <c r="R28" i="357"/>
  <c r="O28" i="357"/>
  <c r="N28" i="357"/>
  <c r="L28" i="357"/>
  <c r="H28" i="357"/>
  <c r="BO27" i="357"/>
  <c r="BN27" i="357"/>
  <c r="BM27" i="357"/>
  <c r="BL27" i="357"/>
  <c r="BK27" i="357"/>
  <c r="BJ27" i="357"/>
  <c r="BP27" i="357" s="1"/>
  <c r="X27" i="357"/>
  <c r="U27" i="357"/>
  <c r="T27" i="357"/>
  <c r="Q27" i="357"/>
  <c r="P27" i="357"/>
  <c r="M27" i="357"/>
  <c r="L27" i="357"/>
  <c r="H27" i="357"/>
  <c r="BO26" i="357"/>
  <c r="BN26" i="357"/>
  <c r="BM26" i="357"/>
  <c r="BL26" i="357"/>
  <c r="BK26" i="357"/>
  <c r="BJ26" i="357"/>
  <c r="BP26" i="357" s="1"/>
  <c r="X26" i="357"/>
  <c r="V26" i="357"/>
  <c r="T26" i="357"/>
  <c r="R26" i="357"/>
  <c r="R29" i="357" s="1"/>
  <c r="AA24" i="357" s="1"/>
  <c r="P26" i="357"/>
  <c r="N26" i="357"/>
  <c r="L26" i="357"/>
  <c r="H26" i="357"/>
  <c r="BO25" i="357"/>
  <c r="BN25" i="357"/>
  <c r="BM25" i="357"/>
  <c r="BL25" i="357"/>
  <c r="BP25" i="357" s="1"/>
  <c r="BK25" i="357"/>
  <c r="BJ25" i="357"/>
  <c r="AI25" i="357"/>
  <c r="AT25" i="357" s="1"/>
  <c r="W25" i="357"/>
  <c r="U25" i="357"/>
  <c r="S25" i="357"/>
  <c r="S29" i="357" s="1"/>
  <c r="AA25" i="357" s="1"/>
  <c r="Q25" i="357"/>
  <c r="O25" i="357"/>
  <c r="M25" i="357"/>
  <c r="L25" i="357"/>
  <c r="H25" i="357"/>
  <c r="BO24" i="357"/>
  <c r="BN24" i="357"/>
  <c r="BM24" i="357"/>
  <c r="BL24" i="357"/>
  <c r="BP24" i="357" s="1"/>
  <c r="BK24" i="357"/>
  <c r="BJ24" i="357"/>
  <c r="X24" i="357"/>
  <c r="X29" i="357" s="1"/>
  <c r="AB26" i="357" s="1"/>
  <c r="AL26" i="357" s="1"/>
  <c r="AW26" i="357" s="1"/>
  <c r="W24" i="357"/>
  <c r="W29" i="357" s="1"/>
  <c r="AB25" i="357" s="1"/>
  <c r="AL25" i="357" s="1"/>
  <c r="AW25" i="357" s="1"/>
  <c r="T24" i="357"/>
  <c r="T29" i="357" s="1"/>
  <c r="AA26" i="357" s="1"/>
  <c r="S24" i="357"/>
  <c r="P24" i="357"/>
  <c r="P29" i="357" s="1"/>
  <c r="Z26" i="357" s="1"/>
  <c r="O24" i="357"/>
  <c r="O29" i="357" s="1"/>
  <c r="Z25" i="357" s="1"/>
  <c r="L24" i="357"/>
  <c r="H24" i="357"/>
  <c r="AI26" i="357" s="1"/>
  <c r="C24" i="357"/>
  <c r="CK23" i="357"/>
  <c r="CA23" i="357"/>
  <c r="BO23" i="357"/>
  <c r="BN23" i="357"/>
  <c r="BM23" i="357"/>
  <c r="BL23" i="357"/>
  <c r="BK23" i="357"/>
  <c r="BJ23" i="357"/>
  <c r="BP23" i="357" s="1"/>
  <c r="BP29" i="357" s="1"/>
  <c r="V23" i="357"/>
  <c r="V29" i="357" s="1"/>
  <c r="AB24" i="357" s="1"/>
  <c r="AL24" i="357" s="1"/>
  <c r="AW24" i="357" s="1"/>
  <c r="U23" i="357"/>
  <c r="U29" i="357" s="1"/>
  <c r="AB23" i="357" s="1"/>
  <c r="AL23" i="357" s="1"/>
  <c r="AW23" i="357" s="1"/>
  <c r="R23" i="357"/>
  <c r="Q23" i="357"/>
  <c r="Q29" i="357" s="1"/>
  <c r="AA23" i="357" s="1"/>
  <c r="N23" i="357"/>
  <c r="N29" i="357" s="1"/>
  <c r="Z24" i="357" s="1"/>
  <c r="M23" i="357"/>
  <c r="M29" i="357" s="1"/>
  <c r="Z23" i="357" s="1"/>
  <c r="L23" i="357"/>
  <c r="H23" i="357"/>
  <c r="C26" i="357" s="1"/>
  <c r="C23" i="357"/>
  <c r="C27" i="357" s="1"/>
  <c r="AP22" i="357"/>
  <c r="CF19" i="357"/>
  <c r="U18" i="357"/>
  <c r="AB12" i="357" s="1"/>
  <c r="T18" i="357"/>
  <c r="AA15" i="357" s="1"/>
  <c r="M18" i="357"/>
  <c r="C18" i="357"/>
  <c r="BO17" i="357"/>
  <c r="BN17" i="357"/>
  <c r="BM17" i="357"/>
  <c r="BL17" i="357"/>
  <c r="BK17" i="357"/>
  <c r="BJ17" i="357"/>
  <c r="W17" i="357"/>
  <c r="V17" i="357"/>
  <c r="S17" i="357"/>
  <c r="R17" i="357"/>
  <c r="O17" i="357"/>
  <c r="N17" i="357"/>
  <c r="L17" i="357"/>
  <c r="BO16" i="357"/>
  <c r="BN16" i="357"/>
  <c r="BM16" i="357"/>
  <c r="BL16" i="357"/>
  <c r="BK16" i="357"/>
  <c r="BJ16" i="357"/>
  <c r="BP16" i="357" s="1"/>
  <c r="X16" i="357"/>
  <c r="U16" i="357"/>
  <c r="T16" i="357"/>
  <c r="Q16" i="357"/>
  <c r="P16" i="357"/>
  <c r="M16" i="357"/>
  <c r="L16" i="357"/>
  <c r="BO15" i="357"/>
  <c r="BN15" i="357"/>
  <c r="BM15" i="357"/>
  <c r="BL15" i="357"/>
  <c r="BK15" i="357"/>
  <c r="BJ15" i="357"/>
  <c r="BP15" i="357" s="1"/>
  <c r="AK15" i="357"/>
  <c r="X15" i="357"/>
  <c r="V15" i="357"/>
  <c r="T15" i="357"/>
  <c r="R15" i="357"/>
  <c r="P15" i="357"/>
  <c r="N15" i="357"/>
  <c r="L15" i="357"/>
  <c r="BO14" i="357"/>
  <c r="BN14" i="357"/>
  <c r="BM14" i="357"/>
  <c r="BL14" i="357"/>
  <c r="BK14" i="357"/>
  <c r="BJ14" i="357"/>
  <c r="BP14" i="357" s="1"/>
  <c r="W14" i="357"/>
  <c r="U14" i="357"/>
  <c r="S14" i="357"/>
  <c r="Q14" i="357"/>
  <c r="O14" i="357"/>
  <c r="M14" i="357"/>
  <c r="L14" i="357"/>
  <c r="BO13" i="357"/>
  <c r="BN13" i="357"/>
  <c r="BM13" i="357"/>
  <c r="BL13" i="357"/>
  <c r="BK13" i="357"/>
  <c r="BJ13" i="357"/>
  <c r="BP13" i="357" s="1"/>
  <c r="X13" i="357"/>
  <c r="X18" i="357" s="1"/>
  <c r="AB15" i="357" s="1"/>
  <c r="AL15" i="357" s="1"/>
  <c r="AW15" i="357" s="1"/>
  <c r="W13" i="357"/>
  <c r="W18" i="357" s="1"/>
  <c r="AB14" i="357" s="1"/>
  <c r="AL14" i="357" s="1"/>
  <c r="AW14" i="357" s="1"/>
  <c r="T13" i="357"/>
  <c r="S13" i="357"/>
  <c r="S18" i="357" s="1"/>
  <c r="AA14" i="357" s="1"/>
  <c r="AK14" i="357" s="1"/>
  <c r="P13" i="357"/>
  <c r="P18" i="357" s="1"/>
  <c r="Z15" i="357" s="1"/>
  <c r="O13" i="357"/>
  <c r="O18" i="357" s="1"/>
  <c r="Z14" i="357" s="1"/>
  <c r="L13" i="357"/>
  <c r="H13" i="357"/>
  <c r="AI15" i="357" s="1"/>
  <c r="AQ11" i="357" s="1"/>
  <c r="C13" i="357"/>
  <c r="BO12" i="357"/>
  <c r="BN12" i="357"/>
  <c r="BM12" i="357"/>
  <c r="BL12" i="357"/>
  <c r="BK12" i="357"/>
  <c r="BJ12" i="357"/>
  <c r="BP12" i="357" s="1"/>
  <c r="AL12" i="357"/>
  <c r="AW12" i="357" s="1"/>
  <c r="Z12" i="357"/>
  <c r="V12" i="357"/>
  <c r="V18" i="357" s="1"/>
  <c r="AB13" i="357" s="1"/>
  <c r="AL13" i="357" s="1"/>
  <c r="AW13" i="357" s="1"/>
  <c r="U12" i="357"/>
  <c r="R12" i="357"/>
  <c r="R18" i="357" s="1"/>
  <c r="AA13" i="357" s="1"/>
  <c r="AK13" i="357" s="1"/>
  <c r="Q12" i="357"/>
  <c r="Q18" i="357" s="1"/>
  <c r="AA12" i="357" s="1"/>
  <c r="AK12" i="357" s="1"/>
  <c r="N12" i="357"/>
  <c r="N18" i="357" s="1"/>
  <c r="Z13" i="357" s="1"/>
  <c r="M12" i="357"/>
  <c r="L12" i="357"/>
  <c r="H12" i="357"/>
  <c r="AI13" i="357" s="1"/>
  <c r="AO11" i="357" s="1"/>
  <c r="C12" i="357"/>
  <c r="AI12" i="357" s="1"/>
  <c r="AT12" i="357" s="1"/>
  <c r="BO94" i="356"/>
  <c r="BN94" i="356"/>
  <c r="BM94" i="356"/>
  <c r="BL94" i="356"/>
  <c r="BK94" i="356"/>
  <c r="BJ94" i="356"/>
  <c r="BO93" i="356"/>
  <c r="BN93" i="356"/>
  <c r="BM93" i="356"/>
  <c r="BL93" i="356"/>
  <c r="BK93" i="356"/>
  <c r="BJ93" i="356"/>
  <c r="BO92" i="356"/>
  <c r="BN92" i="356"/>
  <c r="BM92" i="356"/>
  <c r="BL92" i="356"/>
  <c r="BK92" i="356"/>
  <c r="BJ92" i="356"/>
  <c r="BO91" i="356"/>
  <c r="BN91" i="356"/>
  <c r="BM91" i="356"/>
  <c r="BL91" i="356"/>
  <c r="BK91" i="356"/>
  <c r="BJ91" i="356"/>
  <c r="BO90" i="356"/>
  <c r="BN90" i="356"/>
  <c r="BM90" i="356"/>
  <c r="BL90" i="356"/>
  <c r="BK90" i="356"/>
  <c r="BJ90" i="356"/>
  <c r="BX89" i="356"/>
  <c r="BO89" i="356"/>
  <c r="BN89" i="356"/>
  <c r="BM89" i="356"/>
  <c r="BL89" i="356"/>
  <c r="BK89" i="356"/>
  <c r="BJ89" i="356"/>
  <c r="BV77" i="356"/>
  <c r="BV76" i="356"/>
  <c r="BS76" i="356"/>
  <c r="CC75" i="356"/>
  <c r="CC74" i="356"/>
  <c r="C74" i="356"/>
  <c r="BV73" i="356"/>
  <c r="BS73" i="356"/>
  <c r="C73" i="356"/>
  <c r="BV72" i="356"/>
  <c r="BS72" i="356"/>
  <c r="BO72" i="356"/>
  <c r="BN72" i="356"/>
  <c r="BM72" i="356"/>
  <c r="BL72" i="356"/>
  <c r="BK72" i="356"/>
  <c r="BJ72" i="356"/>
  <c r="BP72" i="356" s="1"/>
  <c r="W72" i="356"/>
  <c r="V72" i="356"/>
  <c r="S72" i="356"/>
  <c r="R72" i="356"/>
  <c r="O72" i="356"/>
  <c r="N72" i="356"/>
  <c r="L72" i="356"/>
  <c r="CH71" i="356"/>
  <c r="BO71" i="356"/>
  <c r="BN71" i="356"/>
  <c r="BM71" i="356"/>
  <c r="BL71" i="356"/>
  <c r="BK71" i="356"/>
  <c r="BJ71" i="356"/>
  <c r="BP71" i="356" s="1"/>
  <c r="X71" i="356"/>
  <c r="U71" i="356"/>
  <c r="T71" i="356"/>
  <c r="Q71" i="356"/>
  <c r="P71" i="356"/>
  <c r="M71" i="356"/>
  <c r="L71" i="356"/>
  <c r="CH70" i="356"/>
  <c r="BO70" i="356"/>
  <c r="BN70" i="356"/>
  <c r="BM70" i="356"/>
  <c r="BL70" i="356"/>
  <c r="BK70" i="356"/>
  <c r="BJ70" i="356"/>
  <c r="BP70" i="356" s="1"/>
  <c r="X70" i="356"/>
  <c r="V70" i="356"/>
  <c r="V74" i="356" s="1"/>
  <c r="T70" i="356"/>
  <c r="R70" i="356"/>
  <c r="P70" i="356"/>
  <c r="N70" i="356"/>
  <c r="N74" i="356" s="1"/>
  <c r="L70" i="356"/>
  <c r="BV69" i="356"/>
  <c r="BO69" i="356"/>
  <c r="BN69" i="356"/>
  <c r="BM69" i="356"/>
  <c r="BL69" i="356"/>
  <c r="BP69" i="356" s="1"/>
  <c r="BK69" i="356"/>
  <c r="BJ69" i="356"/>
  <c r="AI69" i="356"/>
  <c r="AT69" i="356" s="1"/>
  <c r="W69" i="356"/>
  <c r="U69" i="356"/>
  <c r="S69" i="356"/>
  <c r="Q69" i="356"/>
  <c r="Q74" i="356" s="1"/>
  <c r="O69" i="356"/>
  <c r="M69" i="356"/>
  <c r="L69" i="356"/>
  <c r="BV68" i="356"/>
  <c r="BS68" i="356"/>
  <c r="BO68" i="356"/>
  <c r="BN68" i="356"/>
  <c r="BM68" i="356"/>
  <c r="BL68" i="356"/>
  <c r="BK68" i="356"/>
  <c r="BP68" i="356" s="1"/>
  <c r="BJ68" i="356"/>
  <c r="AI68" i="356"/>
  <c r="AT68" i="356" s="1"/>
  <c r="X68" i="356"/>
  <c r="X73" i="356" s="1"/>
  <c r="AB70" i="356" s="1"/>
  <c r="AL70" i="356" s="1"/>
  <c r="AW70" i="356" s="1"/>
  <c r="W68" i="356"/>
  <c r="T68" i="356"/>
  <c r="T73" i="356" s="1"/>
  <c r="AA70" i="356" s="1"/>
  <c r="S68" i="356"/>
  <c r="P68" i="356"/>
  <c r="P73" i="356" s="1"/>
  <c r="Z70" i="356" s="1"/>
  <c r="O68" i="356"/>
  <c r="L68" i="356"/>
  <c r="H68" i="356"/>
  <c r="H71" i="356" s="1"/>
  <c r="C68" i="356"/>
  <c r="H72" i="356" s="1"/>
  <c r="CC67" i="356"/>
  <c r="BO67" i="356"/>
  <c r="BN67" i="356"/>
  <c r="BM67" i="356"/>
  <c r="BL67" i="356"/>
  <c r="BK67" i="356"/>
  <c r="BJ67" i="356"/>
  <c r="BP67" i="356" s="1"/>
  <c r="V67" i="356"/>
  <c r="V73" i="356" s="1"/>
  <c r="AB68" i="356" s="1"/>
  <c r="AL68" i="356" s="1"/>
  <c r="AW68" i="356" s="1"/>
  <c r="U67" i="356"/>
  <c r="U73" i="356" s="1"/>
  <c r="AB67" i="356" s="1"/>
  <c r="AL67" i="356" s="1"/>
  <c r="AW67" i="356" s="1"/>
  <c r="R67" i="356"/>
  <c r="R73" i="356" s="1"/>
  <c r="AA68" i="356" s="1"/>
  <c r="Q67" i="356"/>
  <c r="Q73" i="356" s="1"/>
  <c r="AA67" i="356" s="1"/>
  <c r="N67" i="356"/>
  <c r="N73" i="356" s="1"/>
  <c r="Z68" i="356" s="1"/>
  <c r="M67" i="356"/>
  <c r="M73" i="356" s="1"/>
  <c r="Z67" i="356" s="1"/>
  <c r="L67" i="356"/>
  <c r="H67" i="356"/>
  <c r="C70" i="356" s="1"/>
  <c r="C67" i="356"/>
  <c r="C71" i="356" s="1"/>
  <c r="CC66" i="356"/>
  <c r="AP66" i="356"/>
  <c r="BV65" i="356"/>
  <c r="BS65" i="356"/>
  <c r="BV64" i="356"/>
  <c r="BS64" i="356"/>
  <c r="C62" i="356"/>
  <c r="BV61" i="356"/>
  <c r="BO61" i="356"/>
  <c r="BN61" i="356"/>
  <c r="BM61" i="356"/>
  <c r="BL61" i="356"/>
  <c r="BK61" i="356"/>
  <c r="BJ61" i="356"/>
  <c r="BP61" i="356" s="1"/>
  <c r="W61" i="356"/>
  <c r="V61" i="356"/>
  <c r="S61" i="356"/>
  <c r="R61" i="356"/>
  <c r="O61" i="356"/>
  <c r="N61" i="356"/>
  <c r="L61" i="356"/>
  <c r="CM60" i="356"/>
  <c r="BV60" i="356"/>
  <c r="BS60" i="356"/>
  <c r="BO60" i="356"/>
  <c r="BN60" i="356"/>
  <c r="BM60" i="356"/>
  <c r="BL60" i="356"/>
  <c r="BK60" i="356"/>
  <c r="BJ60" i="356"/>
  <c r="BP60" i="356" s="1"/>
  <c r="X60" i="356"/>
  <c r="U60" i="356"/>
  <c r="T60" i="356"/>
  <c r="Q60" i="356"/>
  <c r="P60" i="356"/>
  <c r="M60" i="356"/>
  <c r="L60" i="356"/>
  <c r="CM59" i="356"/>
  <c r="CC59" i="356"/>
  <c r="BO59" i="356"/>
  <c r="BN59" i="356"/>
  <c r="BM59" i="356"/>
  <c r="BL59" i="356"/>
  <c r="BK59" i="356"/>
  <c r="BJ59" i="356"/>
  <c r="BP59" i="356" s="1"/>
  <c r="X59" i="356"/>
  <c r="V59" i="356"/>
  <c r="T59" i="356"/>
  <c r="R59" i="356"/>
  <c r="P59" i="356"/>
  <c r="N59" i="356"/>
  <c r="L59" i="356"/>
  <c r="CC58" i="356"/>
  <c r="BO58" i="356"/>
  <c r="BN58" i="356"/>
  <c r="BM58" i="356"/>
  <c r="BL58" i="356"/>
  <c r="BP58" i="356" s="1"/>
  <c r="BK58" i="356"/>
  <c r="BJ58" i="356"/>
  <c r="W58" i="356"/>
  <c r="U58" i="356"/>
  <c r="S58" i="356"/>
  <c r="Q58" i="356"/>
  <c r="O58" i="356"/>
  <c r="M58" i="356"/>
  <c r="L58" i="356"/>
  <c r="BV57" i="356"/>
  <c r="BO57" i="356"/>
  <c r="BN57" i="356"/>
  <c r="BM57" i="356"/>
  <c r="BL57" i="356"/>
  <c r="BK57" i="356"/>
  <c r="BJ57" i="356"/>
  <c r="BP57" i="356" s="1"/>
  <c r="X57" i="356"/>
  <c r="X62" i="356" s="1"/>
  <c r="AB59" i="356" s="1"/>
  <c r="AL59" i="356" s="1"/>
  <c r="AW59" i="356" s="1"/>
  <c r="W57" i="356"/>
  <c r="W62" i="356" s="1"/>
  <c r="AB58" i="356" s="1"/>
  <c r="AL58" i="356" s="1"/>
  <c r="AW58" i="356" s="1"/>
  <c r="T57" i="356"/>
  <c r="T62" i="356" s="1"/>
  <c r="AA59" i="356" s="1"/>
  <c r="S57" i="356"/>
  <c r="S62" i="356" s="1"/>
  <c r="AA58" i="356" s="1"/>
  <c r="P57" i="356"/>
  <c r="P62" i="356" s="1"/>
  <c r="Z59" i="356" s="1"/>
  <c r="O57" i="356"/>
  <c r="O62" i="356" s="1"/>
  <c r="Z58" i="356" s="1"/>
  <c r="L57" i="356"/>
  <c r="H57" i="356"/>
  <c r="H60" i="356" s="1"/>
  <c r="C57" i="356"/>
  <c r="AI58" i="356" s="1"/>
  <c r="BV56" i="356"/>
  <c r="BS56" i="356"/>
  <c r="BO56" i="356"/>
  <c r="BN56" i="356"/>
  <c r="BM56" i="356"/>
  <c r="BL56" i="356"/>
  <c r="BK56" i="356"/>
  <c r="BJ56" i="356"/>
  <c r="BP56" i="356" s="1"/>
  <c r="BP62" i="356" s="1"/>
  <c r="V56" i="356"/>
  <c r="V62" i="356" s="1"/>
  <c r="AB57" i="356" s="1"/>
  <c r="AL57" i="356" s="1"/>
  <c r="AW57" i="356" s="1"/>
  <c r="U56" i="356"/>
  <c r="U62" i="356" s="1"/>
  <c r="AB56" i="356" s="1"/>
  <c r="AL56" i="356" s="1"/>
  <c r="AW56" i="356" s="1"/>
  <c r="R56" i="356"/>
  <c r="R62" i="356" s="1"/>
  <c r="AA57" i="356" s="1"/>
  <c r="Q56" i="356"/>
  <c r="Q62" i="356" s="1"/>
  <c r="AA56" i="356" s="1"/>
  <c r="N56" i="356"/>
  <c r="N62" i="356" s="1"/>
  <c r="Z57" i="356" s="1"/>
  <c r="M56" i="356"/>
  <c r="M62" i="356" s="1"/>
  <c r="Z56" i="356" s="1"/>
  <c r="L56" i="356"/>
  <c r="H56" i="356"/>
  <c r="C59" i="356" s="1"/>
  <c r="C56" i="356"/>
  <c r="C60" i="356" s="1"/>
  <c r="CH55" i="356"/>
  <c r="CH54" i="356"/>
  <c r="BV53" i="356"/>
  <c r="BS53" i="356"/>
  <c r="BV52" i="356"/>
  <c r="BS52" i="356"/>
  <c r="CC51" i="356"/>
  <c r="C51" i="356"/>
  <c r="CC50" i="356"/>
  <c r="BO50" i="356"/>
  <c r="BN50" i="356"/>
  <c r="BM50" i="356"/>
  <c r="BL50" i="356"/>
  <c r="BP50" i="356" s="1"/>
  <c r="BK50" i="356"/>
  <c r="BJ50" i="356"/>
  <c r="W50" i="356"/>
  <c r="V50" i="356"/>
  <c r="S50" i="356"/>
  <c r="R50" i="356"/>
  <c r="O50" i="356"/>
  <c r="N50" i="356"/>
  <c r="L50" i="356"/>
  <c r="BV49" i="356"/>
  <c r="BS49" i="356"/>
  <c r="BO49" i="356"/>
  <c r="BN49" i="356"/>
  <c r="BM49" i="356"/>
  <c r="BL49" i="356"/>
  <c r="BK49" i="356"/>
  <c r="BJ49" i="356"/>
  <c r="BP49" i="356" s="1"/>
  <c r="X49" i="356"/>
  <c r="U49" i="356"/>
  <c r="T49" i="356"/>
  <c r="Q49" i="356"/>
  <c r="P49" i="356"/>
  <c r="M49" i="356"/>
  <c r="L49" i="356"/>
  <c r="BV48" i="356"/>
  <c r="BS48" i="356"/>
  <c r="BO48" i="356"/>
  <c r="BN48" i="356"/>
  <c r="BM48" i="356"/>
  <c r="BL48" i="356"/>
  <c r="BK48" i="356"/>
  <c r="BJ48" i="356"/>
  <c r="BP48" i="356" s="1"/>
  <c r="X48" i="356"/>
  <c r="V48" i="356"/>
  <c r="T48" i="356"/>
  <c r="R48" i="356"/>
  <c r="P48" i="356"/>
  <c r="N48" i="356"/>
  <c r="L48" i="356"/>
  <c r="BO47" i="356"/>
  <c r="BN47" i="356"/>
  <c r="BM47" i="356"/>
  <c r="BL47" i="356"/>
  <c r="BP47" i="356" s="1"/>
  <c r="BK47" i="356"/>
  <c r="BJ47" i="356"/>
  <c r="AI47" i="356"/>
  <c r="AT47" i="356" s="1"/>
  <c r="W47" i="356"/>
  <c r="U47" i="356"/>
  <c r="S47" i="356"/>
  <c r="Q47" i="356"/>
  <c r="O47" i="356"/>
  <c r="M47" i="356"/>
  <c r="L47" i="356"/>
  <c r="BO46" i="356"/>
  <c r="BN46" i="356"/>
  <c r="BM46" i="356"/>
  <c r="BL46" i="356"/>
  <c r="BP46" i="356" s="1"/>
  <c r="BK46" i="356"/>
  <c r="BJ46" i="356"/>
  <c r="X46" i="356"/>
  <c r="X51" i="356" s="1"/>
  <c r="AB48" i="356" s="1"/>
  <c r="AL48" i="356" s="1"/>
  <c r="AW48" i="356" s="1"/>
  <c r="W46" i="356"/>
  <c r="W51" i="356" s="1"/>
  <c r="AB47" i="356" s="1"/>
  <c r="AL47" i="356" s="1"/>
  <c r="AW47" i="356" s="1"/>
  <c r="T46" i="356"/>
  <c r="T51" i="356" s="1"/>
  <c r="AA48" i="356" s="1"/>
  <c r="S46" i="356"/>
  <c r="S51" i="356" s="1"/>
  <c r="AA47" i="356" s="1"/>
  <c r="P46" i="356"/>
  <c r="P51" i="356" s="1"/>
  <c r="Z48" i="356" s="1"/>
  <c r="O46" i="356"/>
  <c r="O51" i="356" s="1"/>
  <c r="Z47" i="356" s="1"/>
  <c r="L46" i="356"/>
  <c r="H46" i="356"/>
  <c r="H49" i="356" s="1"/>
  <c r="C46" i="356"/>
  <c r="H50" i="356" s="1"/>
  <c r="BO45" i="356"/>
  <c r="BN45" i="356"/>
  <c r="BM45" i="356"/>
  <c r="BL45" i="356"/>
  <c r="BK45" i="356"/>
  <c r="BJ45" i="356"/>
  <c r="BP45" i="356" s="1"/>
  <c r="BP51" i="356" s="1"/>
  <c r="V45" i="356"/>
  <c r="V51" i="356" s="1"/>
  <c r="AB46" i="356" s="1"/>
  <c r="AL46" i="356" s="1"/>
  <c r="AW46" i="356" s="1"/>
  <c r="U45" i="356"/>
  <c r="U51" i="356" s="1"/>
  <c r="AB45" i="356" s="1"/>
  <c r="AL45" i="356" s="1"/>
  <c r="AW45" i="356" s="1"/>
  <c r="R45" i="356"/>
  <c r="R51" i="356" s="1"/>
  <c r="AA46" i="356" s="1"/>
  <c r="Q45" i="356"/>
  <c r="Q51" i="356" s="1"/>
  <c r="AA45" i="356" s="1"/>
  <c r="N45" i="356"/>
  <c r="N51" i="356" s="1"/>
  <c r="Z46" i="356" s="1"/>
  <c r="M45" i="356"/>
  <c r="M51" i="356" s="1"/>
  <c r="Z45" i="356" s="1"/>
  <c r="L45" i="356"/>
  <c r="H45" i="356"/>
  <c r="C48" i="356" s="1"/>
  <c r="C45" i="356"/>
  <c r="C49" i="356" s="1"/>
  <c r="CT44" i="356"/>
  <c r="CP44" i="356"/>
  <c r="CK44" i="356"/>
  <c r="CF44" i="356"/>
  <c r="BY44" i="356"/>
  <c r="AP44" i="356"/>
  <c r="C40" i="356"/>
  <c r="BO39" i="356"/>
  <c r="BN39" i="356"/>
  <c r="BM39" i="356"/>
  <c r="BL39" i="356"/>
  <c r="BP39" i="356" s="1"/>
  <c r="BK39" i="356"/>
  <c r="BJ39" i="356"/>
  <c r="W39" i="356"/>
  <c r="V39" i="356"/>
  <c r="S39" i="356"/>
  <c r="R39" i="356"/>
  <c r="O39" i="356"/>
  <c r="N39" i="356"/>
  <c r="L39" i="356"/>
  <c r="BO38" i="356"/>
  <c r="BN38" i="356"/>
  <c r="BM38" i="356"/>
  <c r="BL38" i="356"/>
  <c r="BP38" i="356" s="1"/>
  <c r="BK38" i="356"/>
  <c r="BJ38" i="356"/>
  <c r="X38" i="356"/>
  <c r="U38" i="356"/>
  <c r="T38" i="356"/>
  <c r="Q38" i="356"/>
  <c r="P38" i="356"/>
  <c r="M38" i="356"/>
  <c r="L38" i="356"/>
  <c r="BO37" i="356"/>
  <c r="BN37" i="356"/>
  <c r="BM37" i="356"/>
  <c r="BL37" i="356"/>
  <c r="BP37" i="356" s="1"/>
  <c r="BK37" i="356"/>
  <c r="BJ37" i="356"/>
  <c r="X37" i="356"/>
  <c r="V37" i="356"/>
  <c r="T37" i="356"/>
  <c r="R37" i="356"/>
  <c r="P37" i="356"/>
  <c r="N37" i="356"/>
  <c r="L37" i="356"/>
  <c r="BO36" i="356"/>
  <c r="BN36" i="356"/>
  <c r="BM36" i="356"/>
  <c r="BL36" i="356"/>
  <c r="BK36" i="356"/>
  <c r="BP36" i="356" s="1"/>
  <c r="BJ36" i="356"/>
  <c r="W36" i="356"/>
  <c r="U36" i="356"/>
  <c r="S36" i="356"/>
  <c r="Q36" i="356"/>
  <c r="O36" i="356"/>
  <c r="M36" i="356"/>
  <c r="L36" i="356"/>
  <c r="BO35" i="356"/>
  <c r="BN35" i="356"/>
  <c r="BM35" i="356"/>
  <c r="BL35" i="356"/>
  <c r="BK35" i="356"/>
  <c r="BP35" i="356" s="1"/>
  <c r="BJ35" i="356"/>
  <c r="X35" i="356"/>
  <c r="X40" i="356" s="1"/>
  <c r="AB37" i="356" s="1"/>
  <c r="AL37" i="356" s="1"/>
  <c r="AW37" i="356" s="1"/>
  <c r="W35" i="356"/>
  <c r="W40" i="356" s="1"/>
  <c r="AB36" i="356" s="1"/>
  <c r="AL36" i="356" s="1"/>
  <c r="AW36" i="356" s="1"/>
  <c r="T35" i="356"/>
  <c r="T40" i="356" s="1"/>
  <c r="AA37" i="356" s="1"/>
  <c r="S35" i="356"/>
  <c r="S40" i="356" s="1"/>
  <c r="AA36" i="356" s="1"/>
  <c r="P35" i="356"/>
  <c r="P40" i="356" s="1"/>
  <c r="Z37" i="356" s="1"/>
  <c r="O35" i="356"/>
  <c r="O40" i="356" s="1"/>
  <c r="Z36" i="356" s="1"/>
  <c r="L35" i="356"/>
  <c r="H35" i="356"/>
  <c r="C35" i="356"/>
  <c r="H39" i="356" s="1"/>
  <c r="BO34" i="356"/>
  <c r="BN34" i="356"/>
  <c r="BM34" i="356"/>
  <c r="BL34" i="356"/>
  <c r="BK34" i="356"/>
  <c r="BJ34" i="356"/>
  <c r="BP34" i="356" s="1"/>
  <c r="BP40" i="356" s="1"/>
  <c r="Z34" i="356"/>
  <c r="V34" i="356"/>
  <c r="V40" i="356" s="1"/>
  <c r="AB35" i="356" s="1"/>
  <c r="AL35" i="356" s="1"/>
  <c r="AW35" i="356" s="1"/>
  <c r="U34" i="356"/>
  <c r="U40" i="356" s="1"/>
  <c r="AB34" i="356" s="1"/>
  <c r="AL34" i="356" s="1"/>
  <c r="AW34" i="356" s="1"/>
  <c r="R34" i="356"/>
  <c r="R40" i="356" s="1"/>
  <c r="AA35" i="356" s="1"/>
  <c r="Q34" i="356"/>
  <c r="Q40" i="356" s="1"/>
  <c r="AA34" i="356" s="1"/>
  <c r="N34" i="356"/>
  <c r="N40" i="356" s="1"/>
  <c r="Z35" i="356" s="1"/>
  <c r="M34" i="356"/>
  <c r="M40" i="356" s="1"/>
  <c r="L34" i="356"/>
  <c r="H34" i="356"/>
  <c r="C34" i="356"/>
  <c r="C29" i="356"/>
  <c r="BO28" i="356"/>
  <c r="BN28" i="356"/>
  <c r="BM28" i="356"/>
  <c r="BL28" i="356"/>
  <c r="BK28" i="356"/>
  <c r="BJ28" i="356"/>
  <c r="BP28" i="356" s="1"/>
  <c r="W28" i="356"/>
  <c r="V28" i="356"/>
  <c r="S28" i="356"/>
  <c r="R28" i="356"/>
  <c r="O28" i="356"/>
  <c r="N28" i="356"/>
  <c r="L28" i="356"/>
  <c r="BO27" i="356"/>
  <c r="BN27" i="356"/>
  <c r="BM27" i="356"/>
  <c r="BL27" i="356"/>
  <c r="BP27" i="356" s="1"/>
  <c r="BK27" i="356"/>
  <c r="BJ27" i="356"/>
  <c r="X27" i="356"/>
  <c r="U27" i="356"/>
  <c r="T27" i="356"/>
  <c r="Q27" i="356"/>
  <c r="P27" i="356"/>
  <c r="M27" i="356"/>
  <c r="L27" i="356"/>
  <c r="BO26" i="356"/>
  <c r="BN26" i="356"/>
  <c r="BM26" i="356"/>
  <c r="BL26" i="356"/>
  <c r="BP26" i="356" s="1"/>
  <c r="BK26" i="356"/>
  <c r="BJ26" i="356"/>
  <c r="X26" i="356"/>
  <c r="V26" i="356"/>
  <c r="T26" i="356"/>
  <c r="R26" i="356"/>
  <c r="P26" i="356"/>
  <c r="N26" i="356"/>
  <c r="L26" i="356"/>
  <c r="BO25" i="356"/>
  <c r="BN25" i="356"/>
  <c r="BM25" i="356"/>
  <c r="BL25" i="356"/>
  <c r="BK25" i="356"/>
  <c r="BJ25" i="356"/>
  <c r="BP25" i="356" s="1"/>
  <c r="W25" i="356"/>
  <c r="U25" i="356"/>
  <c r="S25" i="356"/>
  <c r="Q25" i="356"/>
  <c r="O25" i="356"/>
  <c r="M25" i="356"/>
  <c r="L25" i="356"/>
  <c r="BO24" i="356"/>
  <c r="BN24" i="356"/>
  <c r="BM24" i="356"/>
  <c r="BL24" i="356"/>
  <c r="BK24" i="356"/>
  <c r="BJ24" i="356"/>
  <c r="BP24" i="356" s="1"/>
  <c r="X24" i="356"/>
  <c r="X29" i="356" s="1"/>
  <c r="AB26" i="356" s="1"/>
  <c r="AL26" i="356" s="1"/>
  <c r="AW26" i="356" s="1"/>
  <c r="W24" i="356"/>
  <c r="W29" i="356" s="1"/>
  <c r="AB25" i="356" s="1"/>
  <c r="AL25" i="356" s="1"/>
  <c r="AW25" i="356" s="1"/>
  <c r="T24" i="356"/>
  <c r="T29" i="356" s="1"/>
  <c r="AA26" i="356" s="1"/>
  <c r="S24" i="356"/>
  <c r="S29" i="356" s="1"/>
  <c r="AA25" i="356" s="1"/>
  <c r="P24" i="356"/>
  <c r="P29" i="356" s="1"/>
  <c r="Z26" i="356" s="1"/>
  <c r="O24" i="356"/>
  <c r="O29" i="356" s="1"/>
  <c r="Z25" i="356" s="1"/>
  <c r="L24" i="356"/>
  <c r="H24" i="356"/>
  <c r="H26" i="356" s="1"/>
  <c r="C24" i="356"/>
  <c r="AI25" i="356" s="1"/>
  <c r="CA23" i="356"/>
  <c r="BO23" i="356"/>
  <c r="BN23" i="356"/>
  <c r="BM23" i="356"/>
  <c r="BL23" i="356"/>
  <c r="BP23" i="356" s="1"/>
  <c r="BK23" i="356"/>
  <c r="BJ23" i="356"/>
  <c r="AI23" i="356"/>
  <c r="AT23" i="356" s="1"/>
  <c r="V23" i="356"/>
  <c r="V29" i="356" s="1"/>
  <c r="AB24" i="356" s="1"/>
  <c r="AL24" i="356" s="1"/>
  <c r="AW24" i="356" s="1"/>
  <c r="U23" i="356"/>
  <c r="U29" i="356" s="1"/>
  <c r="AB23" i="356" s="1"/>
  <c r="AL23" i="356" s="1"/>
  <c r="AW23" i="356" s="1"/>
  <c r="R23" i="356"/>
  <c r="R29" i="356" s="1"/>
  <c r="AA24" i="356" s="1"/>
  <c r="Q23" i="356"/>
  <c r="Q29" i="356" s="1"/>
  <c r="AA23" i="356" s="1"/>
  <c r="N23" i="356"/>
  <c r="N29" i="356" s="1"/>
  <c r="Z24" i="356" s="1"/>
  <c r="M23" i="356"/>
  <c r="M29" i="356" s="1"/>
  <c r="Z23" i="356" s="1"/>
  <c r="L23" i="356"/>
  <c r="H23" i="356"/>
  <c r="C26" i="356" s="1"/>
  <c r="C23" i="356"/>
  <c r="C27" i="356" s="1"/>
  <c r="CF19" i="356"/>
  <c r="CK23" i="356" s="1"/>
  <c r="C18" i="356"/>
  <c r="BO17" i="356"/>
  <c r="BN17" i="356"/>
  <c r="BM17" i="356"/>
  <c r="BL17" i="356"/>
  <c r="BP17" i="356" s="1"/>
  <c r="BK17" i="356"/>
  <c r="BJ17" i="356"/>
  <c r="W17" i="356"/>
  <c r="V17" i="356"/>
  <c r="S17" i="356"/>
  <c r="R17" i="356"/>
  <c r="O17" i="356"/>
  <c r="N17" i="356"/>
  <c r="L17" i="356"/>
  <c r="BO16" i="356"/>
  <c r="BN16" i="356"/>
  <c r="BM16" i="356"/>
  <c r="BL16" i="356"/>
  <c r="BK16" i="356"/>
  <c r="BJ16" i="356"/>
  <c r="BP16" i="356" s="1"/>
  <c r="X16" i="356"/>
  <c r="U16" i="356"/>
  <c r="T16" i="356"/>
  <c r="Q16" i="356"/>
  <c r="P16" i="356"/>
  <c r="M16" i="356"/>
  <c r="L16" i="356"/>
  <c r="BO15" i="356"/>
  <c r="BN15" i="356"/>
  <c r="BM15" i="356"/>
  <c r="BL15" i="356"/>
  <c r="BP15" i="356" s="1"/>
  <c r="BK15" i="356"/>
  <c r="BJ15" i="356"/>
  <c r="X15" i="356"/>
  <c r="V15" i="356"/>
  <c r="T15" i="356"/>
  <c r="R15" i="356"/>
  <c r="P15" i="356"/>
  <c r="N15" i="356"/>
  <c r="L15" i="356"/>
  <c r="BO14" i="356"/>
  <c r="BN14" i="356"/>
  <c r="BM14" i="356"/>
  <c r="BL14" i="356"/>
  <c r="BP14" i="356" s="1"/>
  <c r="BK14" i="356"/>
  <c r="BJ14" i="356"/>
  <c r="W14" i="356"/>
  <c r="U14" i="356"/>
  <c r="S14" i="356"/>
  <c r="Q14" i="356"/>
  <c r="O14" i="356"/>
  <c r="M14" i="356"/>
  <c r="L14" i="356"/>
  <c r="BO13" i="356"/>
  <c r="BN13" i="356"/>
  <c r="BM13" i="356"/>
  <c r="BL13" i="356"/>
  <c r="BP13" i="356" s="1"/>
  <c r="BK13" i="356"/>
  <c r="BJ13" i="356"/>
  <c r="X13" i="356"/>
  <c r="X18" i="356" s="1"/>
  <c r="AB15" i="356" s="1"/>
  <c r="AL15" i="356" s="1"/>
  <c r="AW15" i="356" s="1"/>
  <c r="W13" i="356"/>
  <c r="W18" i="356" s="1"/>
  <c r="AB14" i="356" s="1"/>
  <c r="AL14" i="356" s="1"/>
  <c r="AW14" i="356" s="1"/>
  <c r="T13" i="356"/>
  <c r="T18" i="356" s="1"/>
  <c r="AA15" i="356" s="1"/>
  <c r="S13" i="356"/>
  <c r="S18" i="356" s="1"/>
  <c r="AA14" i="356" s="1"/>
  <c r="P13" i="356"/>
  <c r="P18" i="356" s="1"/>
  <c r="Z15" i="356" s="1"/>
  <c r="O13" i="356"/>
  <c r="O18" i="356" s="1"/>
  <c r="Z14" i="356" s="1"/>
  <c r="L13" i="356"/>
  <c r="H13" i="356"/>
  <c r="H16" i="356" s="1"/>
  <c r="C13" i="356"/>
  <c r="H14" i="356" s="1"/>
  <c r="BO12" i="356"/>
  <c r="BN12" i="356"/>
  <c r="BM12" i="356"/>
  <c r="BL12" i="356"/>
  <c r="BP12" i="356" s="1"/>
  <c r="BK12" i="356"/>
  <c r="BJ12" i="356"/>
  <c r="AI12" i="356"/>
  <c r="AT12" i="356" s="1"/>
  <c r="V12" i="356"/>
  <c r="V18" i="356" s="1"/>
  <c r="AB13" i="356" s="1"/>
  <c r="AL13" i="356" s="1"/>
  <c r="AW13" i="356" s="1"/>
  <c r="U12" i="356"/>
  <c r="U18" i="356" s="1"/>
  <c r="AB12" i="356" s="1"/>
  <c r="AL12" i="356" s="1"/>
  <c r="AW12" i="356" s="1"/>
  <c r="R12" i="356"/>
  <c r="R18" i="356" s="1"/>
  <c r="AA13" i="356" s="1"/>
  <c r="Q12" i="356"/>
  <c r="Q18" i="356" s="1"/>
  <c r="AA12" i="356" s="1"/>
  <c r="N12" i="356"/>
  <c r="N18" i="356" s="1"/>
  <c r="Z13" i="356" s="1"/>
  <c r="M12" i="356"/>
  <c r="M18" i="356" s="1"/>
  <c r="Z12" i="356" s="1"/>
  <c r="L12" i="356"/>
  <c r="H12" i="356"/>
  <c r="C17" i="356" s="1"/>
  <c r="C12" i="356"/>
  <c r="C16" i="356" s="1"/>
  <c r="BO94" i="355"/>
  <c r="BN94" i="355"/>
  <c r="BM94" i="355"/>
  <c r="BL94" i="355"/>
  <c r="BK94" i="355"/>
  <c r="BJ94" i="355"/>
  <c r="BO93" i="355"/>
  <c r="BN93" i="355"/>
  <c r="BM93" i="355"/>
  <c r="BL93" i="355"/>
  <c r="BK93" i="355"/>
  <c r="BJ93" i="355"/>
  <c r="BO92" i="355"/>
  <c r="BN92" i="355"/>
  <c r="BM92" i="355"/>
  <c r="BL92" i="355"/>
  <c r="BK92" i="355"/>
  <c r="BJ92" i="355"/>
  <c r="BO91" i="355"/>
  <c r="BN91" i="355"/>
  <c r="BM91" i="355"/>
  <c r="BL91" i="355"/>
  <c r="BK91" i="355"/>
  <c r="BJ91" i="355"/>
  <c r="BO90" i="355"/>
  <c r="BN90" i="355"/>
  <c r="BM90" i="355"/>
  <c r="BL90" i="355"/>
  <c r="BK90" i="355"/>
  <c r="BJ90" i="355"/>
  <c r="BX89" i="355"/>
  <c r="BO89" i="355"/>
  <c r="BN89" i="355"/>
  <c r="BM89" i="355"/>
  <c r="BL89" i="355"/>
  <c r="BK89" i="355"/>
  <c r="BJ89" i="355"/>
  <c r="BV77" i="355"/>
  <c r="BV76" i="355"/>
  <c r="BS76" i="355"/>
  <c r="CC75" i="355"/>
  <c r="CC74" i="355"/>
  <c r="Q74" i="355"/>
  <c r="C74" i="355"/>
  <c r="BV73" i="355"/>
  <c r="BS73" i="355"/>
  <c r="S73" i="355"/>
  <c r="AA69" i="355" s="1"/>
  <c r="N73" i="355"/>
  <c r="Z68" i="355" s="1"/>
  <c r="C73" i="355"/>
  <c r="BV72" i="355"/>
  <c r="BS72" i="355"/>
  <c r="BO72" i="355"/>
  <c r="BN72" i="355"/>
  <c r="BM72" i="355"/>
  <c r="BL72" i="355"/>
  <c r="BP72" i="355" s="1"/>
  <c r="BK72" i="355"/>
  <c r="BJ72" i="355"/>
  <c r="W72" i="355"/>
  <c r="V72" i="355"/>
  <c r="S72" i="355"/>
  <c r="R72" i="355"/>
  <c r="O72" i="355"/>
  <c r="N72" i="355"/>
  <c r="L72" i="355"/>
  <c r="H72" i="355"/>
  <c r="CH71" i="355"/>
  <c r="BO71" i="355"/>
  <c r="BN71" i="355"/>
  <c r="BM71" i="355"/>
  <c r="BL71" i="355"/>
  <c r="BP71" i="355" s="1"/>
  <c r="BK71" i="355"/>
  <c r="BJ71" i="355"/>
  <c r="X71" i="355"/>
  <c r="U71" i="355"/>
  <c r="T71" i="355"/>
  <c r="Q71" i="355"/>
  <c r="P71" i="355"/>
  <c r="M71" i="355"/>
  <c r="L71" i="355"/>
  <c r="CH70" i="355"/>
  <c r="BO70" i="355"/>
  <c r="BN70" i="355"/>
  <c r="BM70" i="355"/>
  <c r="BL70" i="355"/>
  <c r="BK70" i="355"/>
  <c r="BJ70" i="355"/>
  <c r="BP70" i="355" s="1"/>
  <c r="AI70" i="355"/>
  <c r="AT70" i="355" s="1"/>
  <c r="X70" i="355"/>
  <c r="V70" i="355"/>
  <c r="T70" i="355"/>
  <c r="R70" i="355"/>
  <c r="P70" i="355"/>
  <c r="N70" i="355"/>
  <c r="L70" i="355"/>
  <c r="H70" i="355"/>
  <c r="C70" i="355"/>
  <c r="BV69" i="355"/>
  <c r="BO69" i="355"/>
  <c r="BN69" i="355"/>
  <c r="BM69" i="355"/>
  <c r="BL69" i="355"/>
  <c r="BK69" i="355"/>
  <c r="BJ69" i="355"/>
  <c r="AT69" i="355"/>
  <c r="W69" i="355"/>
  <c r="U69" i="355"/>
  <c r="S69" i="355"/>
  <c r="Q69" i="355"/>
  <c r="O69" i="355"/>
  <c r="M69" i="355"/>
  <c r="L69" i="355"/>
  <c r="BV68" i="355"/>
  <c r="BS68" i="355"/>
  <c r="BO68" i="355"/>
  <c r="BN68" i="355"/>
  <c r="BM68" i="355"/>
  <c r="BL68" i="355"/>
  <c r="BP68" i="355" s="1"/>
  <c r="BK68" i="355"/>
  <c r="BJ68" i="355"/>
  <c r="AI68" i="355"/>
  <c r="AO66" i="355" s="1"/>
  <c r="AB68" i="355"/>
  <c r="AL68" i="355" s="1"/>
  <c r="AW68" i="355" s="1"/>
  <c r="X68" i="355"/>
  <c r="W68" i="355"/>
  <c r="T68" i="355"/>
  <c r="S68" i="355"/>
  <c r="P68" i="355"/>
  <c r="O68" i="355"/>
  <c r="L68" i="355"/>
  <c r="H68" i="355"/>
  <c r="H71" i="355" s="1"/>
  <c r="C68" i="355"/>
  <c r="AI69" i="355" s="1"/>
  <c r="CC67" i="355"/>
  <c r="BO67" i="355"/>
  <c r="BN67" i="355"/>
  <c r="BM67" i="355"/>
  <c r="BL67" i="355"/>
  <c r="BK67" i="355"/>
  <c r="BJ67" i="355"/>
  <c r="V67" i="355"/>
  <c r="V73" i="355" s="1"/>
  <c r="U67" i="355"/>
  <c r="R67" i="355"/>
  <c r="R73" i="355" s="1"/>
  <c r="AA68" i="355" s="1"/>
  <c r="AK68" i="355" s="1"/>
  <c r="Q67" i="355"/>
  <c r="Q73" i="355" s="1"/>
  <c r="AA67" i="355" s="1"/>
  <c r="N67" i="355"/>
  <c r="M67" i="355"/>
  <c r="L67" i="355"/>
  <c r="H67" i="355"/>
  <c r="C72" i="355" s="1"/>
  <c r="C67" i="355"/>
  <c r="CC66" i="355"/>
  <c r="AQ66" i="355"/>
  <c r="AP66" i="355"/>
  <c r="BV65" i="355"/>
  <c r="BS65" i="355"/>
  <c r="BV64" i="355"/>
  <c r="BS64" i="355"/>
  <c r="X62" i="355"/>
  <c r="AB59" i="355" s="1"/>
  <c r="AL59" i="355" s="1"/>
  <c r="AW59" i="355" s="1"/>
  <c r="Q62" i="355"/>
  <c r="AA56" i="355" s="1"/>
  <c r="C62" i="355"/>
  <c r="BV61" i="355"/>
  <c r="BO61" i="355"/>
  <c r="BN61" i="355"/>
  <c r="BM61" i="355"/>
  <c r="BL61" i="355"/>
  <c r="BK61" i="355"/>
  <c r="BJ61" i="355"/>
  <c r="BP61" i="355" s="1"/>
  <c r="W61" i="355"/>
  <c r="V61" i="355"/>
  <c r="S61" i="355"/>
  <c r="R61" i="355"/>
  <c r="O61" i="355"/>
  <c r="N61" i="355"/>
  <c r="L61" i="355"/>
  <c r="CM60" i="355"/>
  <c r="BV60" i="355"/>
  <c r="BS60" i="355"/>
  <c r="BO60" i="355"/>
  <c r="BN60" i="355"/>
  <c r="BM60" i="355"/>
  <c r="BL60" i="355"/>
  <c r="BK60" i="355"/>
  <c r="BJ60" i="355"/>
  <c r="BP60" i="355" s="1"/>
  <c r="X60" i="355"/>
  <c r="U60" i="355"/>
  <c r="T60" i="355"/>
  <c r="T62" i="355" s="1"/>
  <c r="AA59" i="355" s="1"/>
  <c r="Q60" i="355"/>
  <c r="P60" i="355"/>
  <c r="M60" i="355"/>
  <c r="L60" i="355"/>
  <c r="CM59" i="355"/>
  <c r="CC59" i="355"/>
  <c r="BO59" i="355"/>
  <c r="BN59" i="355"/>
  <c r="BM59" i="355"/>
  <c r="BL59" i="355"/>
  <c r="BK59" i="355"/>
  <c r="BJ59" i="355"/>
  <c r="BP59" i="355" s="1"/>
  <c r="X59" i="355"/>
  <c r="V59" i="355"/>
  <c r="T59" i="355"/>
  <c r="R59" i="355"/>
  <c r="P59" i="355"/>
  <c r="P62" i="355" s="1"/>
  <c r="Z59" i="355" s="1"/>
  <c r="N59" i="355"/>
  <c r="L59" i="355"/>
  <c r="CC58" i="355"/>
  <c r="BO58" i="355"/>
  <c r="BN58" i="355"/>
  <c r="BM58" i="355"/>
  <c r="BL58" i="355"/>
  <c r="BK58" i="355"/>
  <c r="BP58" i="355" s="1"/>
  <c r="BJ58" i="355"/>
  <c r="AL58" i="355"/>
  <c r="AW58" i="355" s="1"/>
  <c r="AD58" i="355"/>
  <c r="W58" i="355"/>
  <c r="U58" i="355"/>
  <c r="S58" i="355"/>
  <c r="Q58" i="355"/>
  <c r="O58" i="355"/>
  <c r="M58" i="355"/>
  <c r="L58" i="355"/>
  <c r="BV57" i="355"/>
  <c r="BO57" i="355"/>
  <c r="BN57" i="355"/>
  <c r="BM57" i="355"/>
  <c r="BL57" i="355"/>
  <c r="BK57" i="355"/>
  <c r="BJ57" i="355"/>
  <c r="BP57" i="355" s="1"/>
  <c r="AK57" i="355"/>
  <c r="X57" i="355"/>
  <c r="W57" i="355"/>
  <c r="W62" i="355" s="1"/>
  <c r="AB58" i="355" s="1"/>
  <c r="T57" i="355"/>
  <c r="S57" i="355"/>
  <c r="S62" i="355" s="1"/>
  <c r="AA58" i="355" s="1"/>
  <c r="P57" i="355"/>
  <c r="O57" i="355"/>
  <c r="O62" i="355" s="1"/>
  <c r="Z58" i="355" s="1"/>
  <c r="L57" i="355"/>
  <c r="H57" i="355"/>
  <c r="C57" i="355"/>
  <c r="H61" i="355" s="1"/>
  <c r="BV56" i="355"/>
  <c r="BS56" i="355"/>
  <c r="BO56" i="355"/>
  <c r="BN56" i="355"/>
  <c r="BM56" i="355"/>
  <c r="BL56" i="355"/>
  <c r="BK56" i="355"/>
  <c r="BJ56" i="355"/>
  <c r="BP56" i="355" s="1"/>
  <c r="AI56" i="355"/>
  <c r="AE56" i="355"/>
  <c r="V56" i="355"/>
  <c r="U56" i="355"/>
  <c r="U62" i="355" s="1"/>
  <c r="AB56" i="355" s="1"/>
  <c r="AL56" i="355" s="1"/>
  <c r="AW56" i="355" s="1"/>
  <c r="R56" i="355"/>
  <c r="R62" i="355" s="1"/>
  <c r="AA57" i="355" s="1"/>
  <c r="Q56" i="355"/>
  <c r="N56" i="355"/>
  <c r="M56" i="355"/>
  <c r="M62" i="355" s="1"/>
  <c r="Z56" i="355" s="1"/>
  <c r="L56" i="355"/>
  <c r="H56" i="355"/>
  <c r="C59" i="355" s="1"/>
  <c r="C56" i="355"/>
  <c r="CH55" i="355"/>
  <c r="CH54" i="355"/>
  <c r="BV53" i="355"/>
  <c r="BS53" i="355"/>
  <c r="BV52" i="355"/>
  <c r="BS52" i="355"/>
  <c r="CC51" i="355"/>
  <c r="R51" i="355"/>
  <c r="AA46" i="355" s="1"/>
  <c r="O51" i="355"/>
  <c r="Z47" i="355" s="1"/>
  <c r="C51" i="355"/>
  <c r="CC50" i="355"/>
  <c r="BO50" i="355"/>
  <c r="BN50" i="355"/>
  <c r="BM50" i="355"/>
  <c r="BL50" i="355"/>
  <c r="BK50" i="355"/>
  <c r="BJ50" i="355"/>
  <c r="BP50" i="355" s="1"/>
  <c r="W50" i="355"/>
  <c r="W51" i="355" s="1"/>
  <c r="AB47" i="355" s="1"/>
  <c r="V50" i="355"/>
  <c r="S50" i="355"/>
  <c r="R50" i="355"/>
  <c r="O50" i="355"/>
  <c r="N50" i="355"/>
  <c r="L50" i="355"/>
  <c r="C50" i="355"/>
  <c r="BV49" i="355"/>
  <c r="BS49" i="355"/>
  <c r="BO49" i="355"/>
  <c r="BN49" i="355"/>
  <c r="BM49" i="355"/>
  <c r="BL49" i="355"/>
  <c r="BP49" i="355" s="1"/>
  <c r="BK49" i="355"/>
  <c r="BJ49" i="355"/>
  <c r="X49" i="355"/>
  <c r="U49" i="355"/>
  <c r="T49" i="355"/>
  <c r="Q49" i="355"/>
  <c r="P49" i="355"/>
  <c r="M49" i="355"/>
  <c r="L49" i="355"/>
  <c r="C49" i="355"/>
  <c r="BV48" i="355"/>
  <c r="BS48" i="355"/>
  <c r="BO48" i="355"/>
  <c r="BN48" i="355"/>
  <c r="BM48" i="355"/>
  <c r="BL48" i="355"/>
  <c r="BP48" i="355" s="1"/>
  <c r="BK48" i="355"/>
  <c r="BJ48" i="355"/>
  <c r="AJ48" i="355"/>
  <c r="AB48" i="355"/>
  <c r="AL48" i="355" s="1"/>
  <c r="AW48" i="355" s="1"/>
  <c r="X48" i="355"/>
  <c r="V48" i="355"/>
  <c r="T48" i="355"/>
  <c r="R48" i="355"/>
  <c r="P48" i="355"/>
  <c r="N48" i="355"/>
  <c r="L48" i="355"/>
  <c r="BO47" i="355"/>
  <c r="BN47" i="355"/>
  <c r="BM47" i="355"/>
  <c r="BL47" i="355"/>
  <c r="BP47" i="355" s="1"/>
  <c r="BK47" i="355"/>
  <c r="BJ47" i="355"/>
  <c r="AL47" i="355"/>
  <c r="AW47" i="355" s="1"/>
  <c r="AI47" i="355"/>
  <c r="W47" i="355"/>
  <c r="U47" i="355"/>
  <c r="S47" i="355"/>
  <c r="Q47" i="355"/>
  <c r="O47" i="355"/>
  <c r="M47" i="355"/>
  <c r="L47" i="355"/>
  <c r="BO46" i="355"/>
  <c r="BN46" i="355"/>
  <c r="BM46" i="355"/>
  <c r="BL46" i="355"/>
  <c r="BK46" i="355"/>
  <c r="BJ46" i="355"/>
  <c r="BP46" i="355" s="1"/>
  <c r="AK46" i="355"/>
  <c r="X46" i="355"/>
  <c r="X51" i="355" s="1"/>
  <c r="W46" i="355"/>
  <c r="T46" i="355"/>
  <c r="T51" i="355" s="1"/>
  <c r="AA48" i="355" s="1"/>
  <c r="S46" i="355"/>
  <c r="S51" i="355" s="1"/>
  <c r="AA47" i="355" s="1"/>
  <c r="P46" i="355"/>
  <c r="P51" i="355" s="1"/>
  <c r="Z48" i="355" s="1"/>
  <c r="AF48" i="355" s="1"/>
  <c r="O46" i="355"/>
  <c r="L46" i="355"/>
  <c r="H46" i="355"/>
  <c r="C46" i="355"/>
  <c r="H50" i="355" s="1"/>
  <c r="BO45" i="355"/>
  <c r="BN45" i="355"/>
  <c r="BM45" i="355"/>
  <c r="BL45" i="355"/>
  <c r="BK45" i="355"/>
  <c r="BJ45" i="355"/>
  <c r="BP45" i="355" s="1"/>
  <c r="AK45" i="355"/>
  <c r="AJ45" i="355"/>
  <c r="AC45" i="355"/>
  <c r="AB45" i="355"/>
  <c r="AL45" i="355" s="1"/>
  <c r="AW45" i="355" s="1"/>
  <c r="V45" i="355"/>
  <c r="V51" i="355" s="1"/>
  <c r="AB46" i="355" s="1"/>
  <c r="AL46" i="355" s="1"/>
  <c r="AW46" i="355" s="1"/>
  <c r="U45" i="355"/>
  <c r="U51" i="355" s="1"/>
  <c r="R45" i="355"/>
  <c r="Q45" i="355"/>
  <c r="Q51" i="355" s="1"/>
  <c r="AA45" i="355" s="1"/>
  <c r="N45" i="355"/>
  <c r="N51" i="355" s="1"/>
  <c r="Z46" i="355" s="1"/>
  <c r="M45" i="355"/>
  <c r="M51" i="355" s="1"/>
  <c r="Z45" i="355" s="1"/>
  <c r="L45" i="355"/>
  <c r="H45" i="355"/>
  <c r="C48" i="355" s="1"/>
  <c r="C45" i="355"/>
  <c r="CT44" i="355"/>
  <c r="CP44" i="355"/>
  <c r="CK44" i="355"/>
  <c r="CF44" i="355"/>
  <c r="BY44" i="355"/>
  <c r="U40" i="355"/>
  <c r="AB34" i="355" s="1"/>
  <c r="AL34" i="355" s="1"/>
  <c r="AW34" i="355" s="1"/>
  <c r="M40" i="355"/>
  <c r="C40" i="355"/>
  <c r="BO39" i="355"/>
  <c r="BN39" i="355"/>
  <c r="BM39" i="355"/>
  <c r="BL39" i="355"/>
  <c r="BK39" i="355"/>
  <c r="BP39" i="355" s="1"/>
  <c r="BJ39" i="355"/>
  <c r="W39" i="355"/>
  <c r="V39" i="355"/>
  <c r="S39" i="355"/>
  <c r="R39" i="355"/>
  <c r="O39" i="355"/>
  <c r="N39" i="355"/>
  <c r="L39" i="355"/>
  <c r="BO38" i="355"/>
  <c r="BN38" i="355"/>
  <c r="BM38" i="355"/>
  <c r="BL38" i="355"/>
  <c r="BK38" i="355"/>
  <c r="BJ38" i="355"/>
  <c r="X38" i="355"/>
  <c r="U38" i="355"/>
  <c r="T38" i="355"/>
  <c r="Q38" i="355"/>
  <c r="P38" i="355"/>
  <c r="M38" i="355"/>
  <c r="L38" i="355"/>
  <c r="BO37" i="355"/>
  <c r="BN37" i="355"/>
  <c r="BM37" i="355"/>
  <c r="BL37" i="355"/>
  <c r="BK37" i="355"/>
  <c r="BP37" i="355" s="1"/>
  <c r="BJ37" i="355"/>
  <c r="Z37" i="355"/>
  <c r="X37" i="355"/>
  <c r="V37" i="355"/>
  <c r="T37" i="355"/>
  <c r="R37" i="355"/>
  <c r="R40" i="355" s="1"/>
  <c r="AA35" i="355" s="1"/>
  <c r="P37" i="355"/>
  <c r="N37" i="355"/>
  <c r="L37" i="355"/>
  <c r="H37" i="355"/>
  <c r="BO36" i="355"/>
  <c r="BN36" i="355"/>
  <c r="BM36" i="355"/>
  <c r="BL36" i="355"/>
  <c r="BK36" i="355"/>
  <c r="BJ36" i="355"/>
  <c r="BP36" i="355" s="1"/>
  <c r="W36" i="355"/>
  <c r="U36" i="355"/>
  <c r="S36" i="355"/>
  <c r="Q36" i="355"/>
  <c r="O36" i="355"/>
  <c r="M36" i="355"/>
  <c r="L36" i="355"/>
  <c r="BO35" i="355"/>
  <c r="BN35" i="355"/>
  <c r="BM35" i="355"/>
  <c r="BL35" i="355"/>
  <c r="BK35" i="355"/>
  <c r="BJ35" i="355"/>
  <c r="BP35" i="355" s="1"/>
  <c r="X35" i="355"/>
  <c r="X40" i="355" s="1"/>
  <c r="AB37" i="355" s="1"/>
  <c r="AL37" i="355" s="1"/>
  <c r="AW37" i="355" s="1"/>
  <c r="W35" i="355"/>
  <c r="T35" i="355"/>
  <c r="S35" i="355"/>
  <c r="S40" i="355" s="1"/>
  <c r="AA36" i="355" s="1"/>
  <c r="P35" i="355"/>
  <c r="P40" i="355" s="1"/>
  <c r="O35" i="355"/>
  <c r="L35" i="355"/>
  <c r="H35" i="355"/>
  <c r="H38" i="355" s="1"/>
  <c r="C35" i="355"/>
  <c r="H39" i="355" s="1"/>
  <c r="BO34" i="355"/>
  <c r="BN34" i="355"/>
  <c r="BM34" i="355"/>
  <c r="BL34" i="355"/>
  <c r="BK34" i="355"/>
  <c r="BJ34" i="355"/>
  <c r="BP34" i="355" s="1"/>
  <c r="Z34" i="355"/>
  <c r="V34" i="355"/>
  <c r="V40" i="355" s="1"/>
  <c r="AB35" i="355" s="1"/>
  <c r="AL35" i="355" s="1"/>
  <c r="AW35" i="355" s="1"/>
  <c r="U34" i="355"/>
  <c r="R34" i="355"/>
  <c r="Q34" i="355"/>
  <c r="Q40" i="355" s="1"/>
  <c r="AA34" i="355" s="1"/>
  <c r="AC34" i="355" s="1"/>
  <c r="N34" i="355"/>
  <c r="N40" i="355" s="1"/>
  <c r="Z35" i="355" s="1"/>
  <c r="M34" i="355"/>
  <c r="L34" i="355"/>
  <c r="H34" i="355"/>
  <c r="C39" i="355" s="1"/>
  <c r="C34" i="355"/>
  <c r="Q29" i="355"/>
  <c r="AA23" i="355" s="1"/>
  <c r="C29" i="355"/>
  <c r="BO28" i="355"/>
  <c r="BN28" i="355"/>
  <c r="BM28" i="355"/>
  <c r="BL28" i="355"/>
  <c r="BP28" i="355" s="1"/>
  <c r="BK28" i="355"/>
  <c r="BJ28" i="355"/>
  <c r="W28" i="355"/>
  <c r="V28" i="355"/>
  <c r="S28" i="355"/>
  <c r="R28" i="355"/>
  <c r="O28" i="355"/>
  <c r="N28" i="355"/>
  <c r="L28" i="355"/>
  <c r="C28" i="355"/>
  <c r="BO27" i="355"/>
  <c r="BN27" i="355"/>
  <c r="BM27" i="355"/>
  <c r="BL27" i="355"/>
  <c r="BK27" i="355"/>
  <c r="BJ27" i="355"/>
  <c r="X27" i="355"/>
  <c r="U27" i="355"/>
  <c r="T27" i="355"/>
  <c r="Q27" i="355"/>
  <c r="P27" i="355"/>
  <c r="M27" i="355"/>
  <c r="L27" i="355"/>
  <c r="H27" i="355"/>
  <c r="BO26" i="355"/>
  <c r="BN26" i="355"/>
  <c r="BM26" i="355"/>
  <c r="BL26" i="355"/>
  <c r="BK26" i="355"/>
  <c r="BJ26" i="355"/>
  <c r="AI26" i="355"/>
  <c r="AT26" i="355" s="1"/>
  <c r="AC26" i="355"/>
  <c r="X26" i="355"/>
  <c r="V26" i="355"/>
  <c r="T26" i="355"/>
  <c r="R26" i="355"/>
  <c r="P26" i="355"/>
  <c r="N26" i="355"/>
  <c r="L26" i="355"/>
  <c r="C26" i="355"/>
  <c r="BO25" i="355"/>
  <c r="BN25" i="355"/>
  <c r="BM25" i="355"/>
  <c r="BL25" i="355"/>
  <c r="BK25" i="355"/>
  <c r="BJ25" i="355"/>
  <c r="W25" i="355"/>
  <c r="U25" i="355"/>
  <c r="S25" i="355"/>
  <c r="Q25" i="355"/>
  <c r="O25" i="355"/>
  <c r="M25" i="355"/>
  <c r="L25" i="355"/>
  <c r="BO24" i="355"/>
  <c r="BN24" i="355"/>
  <c r="BM24" i="355"/>
  <c r="BL24" i="355"/>
  <c r="BK24" i="355"/>
  <c r="BJ24" i="355"/>
  <c r="BP24" i="355" s="1"/>
  <c r="AI24" i="355"/>
  <c r="X24" i="355"/>
  <c r="X29" i="355" s="1"/>
  <c r="AB26" i="355" s="1"/>
  <c r="AL26" i="355" s="1"/>
  <c r="AW26" i="355" s="1"/>
  <c r="W24" i="355"/>
  <c r="T24" i="355"/>
  <c r="T29" i="355" s="1"/>
  <c r="AA26" i="355" s="1"/>
  <c r="AK26" i="355" s="1"/>
  <c r="S24" i="355"/>
  <c r="S29" i="355" s="1"/>
  <c r="AA25" i="355" s="1"/>
  <c r="AK25" i="355" s="1"/>
  <c r="P24" i="355"/>
  <c r="P29" i="355" s="1"/>
  <c r="Z26" i="355" s="1"/>
  <c r="O24" i="355"/>
  <c r="L24" i="355"/>
  <c r="H24" i="355"/>
  <c r="H26" i="355" s="1"/>
  <c r="C24" i="355"/>
  <c r="CA23" i="355"/>
  <c r="CF19" i="355" s="1"/>
  <c r="CK23" i="355" s="1"/>
  <c r="BO23" i="355"/>
  <c r="BN23" i="355"/>
  <c r="BM23" i="355"/>
  <c r="BL23" i="355"/>
  <c r="BP23" i="355" s="1"/>
  <c r="BK23" i="355"/>
  <c r="BJ23" i="355"/>
  <c r="AI23" i="355"/>
  <c r="AN22" i="355" s="1"/>
  <c r="V23" i="355"/>
  <c r="V29" i="355" s="1"/>
  <c r="AB24" i="355" s="1"/>
  <c r="AL24" i="355" s="1"/>
  <c r="AW24" i="355" s="1"/>
  <c r="U23" i="355"/>
  <c r="U29" i="355" s="1"/>
  <c r="AB23" i="355" s="1"/>
  <c r="AL23" i="355" s="1"/>
  <c r="AW23" i="355" s="1"/>
  <c r="R23" i="355"/>
  <c r="R29" i="355" s="1"/>
  <c r="AA24" i="355" s="1"/>
  <c r="Q23" i="355"/>
  <c r="N23" i="355"/>
  <c r="N29" i="355" s="1"/>
  <c r="Z24" i="355" s="1"/>
  <c r="AD24" i="355" s="1"/>
  <c r="M23" i="355"/>
  <c r="M29" i="355" s="1"/>
  <c r="Z23" i="355" s="1"/>
  <c r="L23" i="355"/>
  <c r="H23" i="355"/>
  <c r="C23" i="355"/>
  <c r="C27" i="355" s="1"/>
  <c r="AQ22" i="355"/>
  <c r="W18" i="355"/>
  <c r="R18" i="355"/>
  <c r="AA13" i="355" s="1"/>
  <c r="C18" i="355"/>
  <c r="BO17" i="355"/>
  <c r="BN17" i="355"/>
  <c r="BM17" i="355"/>
  <c r="BL17" i="355"/>
  <c r="BK17" i="355"/>
  <c r="BJ17" i="355"/>
  <c r="BP17" i="355" s="1"/>
  <c r="W17" i="355"/>
  <c r="V17" i="355"/>
  <c r="S17" i="355"/>
  <c r="R17" i="355"/>
  <c r="O17" i="355"/>
  <c r="N17" i="355"/>
  <c r="L17" i="355"/>
  <c r="BO16" i="355"/>
  <c r="BN16" i="355"/>
  <c r="BM16" i="355"/>
  <c r="BL16" i="355"/>
  <c r="BP16" i="355" s="1"/>
  <c r="BK16" i="355"/>
  <c r="BJ16" i="355"/>
  <c r="X16" i="355"/>
  <c r="U16" i="355"/>
  <c r="T16" i="355"/>
  <c r="Q16" i="355"/>
  <c r="P16" i="355"/>
  <c r="M16" i="355"/>
  <c r="L16" i="355"/>
  <c r="BO15" i="355"/>
  <c r="BN15" i="355"/>
  <c r="BM15" i="355"/>
  <c r="BL15" i="355"/>
  <c r="BP15" i="355" s="1"/>
  <c r="BK15" i="355"/>
  <c r="BJ15" i="355"/>
  <c r="AI15" i="355"/>
  <c r="AT15" i="355" s="1"/>
  <c r="X15" i="355"/>
  <c r="V15" i="355"/>
  <c r="T15" i="355"/>
  <c r="R15" i="355"/>
  <c r="P15" i="355"/>
  <c r="N15" i="355"/>
  <c r="L15" i="355"/>
  <c r="C15" i="355"/>
  <c r="BO14" i="355"/>
  <c r="BN14" i="355"/>
  <c r="BM14" i="355"/>
  <c r="BL14" i="355"/>
  <c r="BP14" i="355" s="1"/>
  <c r="BK14" i="355"/>
  <c r="BJ14" i="355"/>
  <c r="AI14" i="355"/>
  <c r="AP11" i="355" s="1"/>
  <c r="AB14" i="355"/>
  <c r="AL14" i="355" s="1"/>
  <c r="AW14" i="355" s="1"/>
  <c r="W14" i="355"/>
  <c r="U14" i="355"/>
  <c r="S14" i="355"/>
  <c r="S18" i="355" s="1"/>
  <c r="AA14" i="355" s="1"/>
  <c r="Q14" i="355"/>
  <c r="O14" i="355"/>
  <c r="M14" i="355"/>
  <c r="L14" i="355"/>
  <c r="BO13" i="355"/>
  <c r="BN13" i="355"/>
  <c r="BM13" i="355"/>
  <c r="BL13" i="355"/>
  <c r="BP13" i="355" s="1"/>
  <c r="BK13" i="355"/>
  <c r="BJ13" i="355"/>
  <c r="AI13" i="355"/>
  <c r="AO11" i="355" s="1"/>
  <c r="X13" i="355"/>
  <c r="X18" i="355" s="1"/>
  <c r="AB15" i="355" s="1"/>
  <c r="AL15" i="355" s="1"/>
  <c r="AW15" i="355" s="1"/>
  <c r="W13" i="355"/>
  <c r="T13" i="355"/>
  <c r="T18" i="355" s="1"/>
  <c r="AA15" i="355" s="1"/>
  <c r="S13" i="355"/>
  <c r="P13" i="355"/>
  <c r="P18" i="355" s="1"/>
  <c r="Z15" i="355" s="1"/>
  <c r="O13" i="355"/>
  <c r="O18" i="355" s="1"/>
  <c r="Z14" i="355" s="1"/>
  <c r="L13" i="355"/>
  <c r="H13" i="355"/>
  <c r="H16" i="355" s="1"/>
  <c r="C13" i="355"/>
  <c r="H14" i="355" s="1"/>
  <c r="BO12" i="355"/>
  <c r="BN12" i="355"/>
  <c r="BM12" i="355"/>
  <c r="BL12" i="355"/>
  <c r="BP12" i="355" s="1"/>
  <c r="BK12" i="355"/>
  <c r="BJ12" i="355"/>
  <c r="AT12" i="355"/>
  <c r="AI12" i="355"/>
  <c r="AN11" i="355" s="1"/>
  <c r="V12" i="355"/>
  <c r="V18" i="355" s="1"/>
  <c r="AB13" i="355" s="1"/>
  <c r="AL13" i="355" s="1"/>
  <c r="AW13" i="355" s="1"/>
  <c r="U12" i="355"/>
  <c r="U18" i="355" s="1"/>
  <c r="AB12" i="355" s="1"/>
  <c r="AL12" i="355" s="1"/>
  <c r="AW12" i="355" s="1"/>
  <c r="R12" i="355"/>
  <c r="Q12" i="355"/>
  <c r="Q18" i="355" s="1"/>
  <c r="AA12" i="355" s="1"/>
  <c r="AK12" i="355" s="1"/>
  <c r="N12" i="355"/>
  <c r="N18" i="355" s="1"/>
  <c r="Z13" i="355" s="1"/>
  <c r="M12" i="355"/>
  <c r="M18" i="355" s="1"/>
  <c r="Z12" i="355" s="1"/>
  <c r="L12" i="355"/>
  <c r="H12" i="355"/>
  <c r="C17" i="355" s="1"/>
  <c r="C12" i="355"/>
  <c r="C16" i="355" s="1"/>
  <c r="AQ11" i="355"/>
  <c r="BO94" i="354"/>
  <c r="BN94" i="354"/>
  <c r="BM94" i="354"/>
  <c r="BL94" i="354"/>
  <c r="BK94" i="354"/>
  <c r="BJ94" i="354"/>
  <c r="BO93" i="354"/>
  <c r="BN93" i="354"/>
  <c r="BM93" i="354"/>
  <c r="BL93" i="354"/>
  <c r="BK93" i="354"/>
  <c r="BJ93" i="354"/>
  <c r="BO92" i="354"/>
  <c r="BN92" i="354"/>
  <c r="BM92" i="354"/>
  <c r="BL92" i="354"/>
  <c r="BK92" i="354"/>
  <c r="BJ92" i="354"/>
  <c r="BO91" i="354"/>
  <c r="BN91" i="354"/>
  <c r="BM91" i="354"/>
  <c r="BL91" i="354"/>
  <c r="BK91" i="354"/>
  <c r="BJ91" i="354"/>
  <c r="BO90" i="354"/>
  <c r="BN90" i="354"/>
  <c r="BM90" i="354"/>
  <c r="BL90" i="354"/>
  <c r="BK90" i="354"/>
  <c r="BJ90" i="354"/>
  <c r="BX89" i="354"/>
  <c r="BO89" i="354"/>
  <c r="BN89" i="354"/>
  <c r="BM89" i="354"/>
  <c r="BL89" i="354"/>
  <c r="BK89" i="354"/>
  <c r="BJ89" i="354"/>
  <c r="BV77" i="354"/>
  <c r="BV76" i="354"/>
  <c r="BS76" i="354"/>
  <c r="CC75" i="354"/>
  <c r="CC74" i="354"/>
  <c r="C74" i="354"/>
  <c r="BV73" i="354"/>
  <c r="BS73" i="354"/>
  <c r="X73" i="354"/>
  <c r="AB70" i="354" s="1"/>
  <c r="AL70" i="354" s="1"/>
  <c r="AW70" i="354" s="1"/>
  <c r="C73" i="354"/>
  <c r="BV72" i="354"/>
  <c r="BS72" i="354"/>
  <c r="BO72" i="354"/>
  <c r="BN72" i="354"/>
  <c r="BM72" i="354"/>
  <c r="BL72" i="354"/>
  <c r="BK72" i="354"/>
  <c r="BJ72" i="354"/>
  <c r="BP72" i="354" s="1"/>
  <c r="W72" i="354"/>
  <c r="V72" i="354"/>
  <c r="S72" i="354"/>
  <c r="R72" i="354"/>
  <c r="O72" i="354"/>
  <c r="N72" i="354"/>
  <c r="L72" i="354"/>
  <c r="CH71" i="354"/>
  <c r="BO71" i="354"/>
  <c r="BN71" i="354"/>
  <c r="BM71" i="354"/>
  <c r="BL71" i="354"/>
  <c r="BK71" i="354"/>
  <c r="BJ71" i="354"/>
  <c r="X71" i="354"/>
  <c r="U71" i="354"/>
  <c r="T71" i="354"/>
  <c r="Q71" i="354"/>
  <c r="P71" i="354"/>
  <c r="M71" i="354"/>
  <c r="L71" i="354"/>
  <c r="CH70" i="354"/>
  <c r="BO70" i="354"/>
  <c r="BN70" i="354"/>
  <c r="BM70" i="354"/>
  <c r="BL70" i="354"/>
  <c r="BK70" i="354"/>
  <c r="BJ70" i="354"/>
  <c r="AJ70" i="354"/>
  <c r="X70" i="354"/>
  <c r="V70" i="354"/>
  <c r="T70" i="354"/>
  <c r="R70" i="354"/>
  <c r="P70" i="354"/>
  <c r="P73" i="354" s="1"/>
  <c r="Z70" i="354" s="1"/>
  <c r="N70" i="354"/>
  <c r="L70" i="354"/>
  <c r="C70" i="354"/>
  <c r="BV69" i="354"/>
  <c r="BO69" i="354"/>
  <c r="BN69" i="354"/>
  <c r="BM69" i="354"/>
  <c r="BL69" i="354"/>
  <c r="BP69" i="354" s="1"/>
  <c r="BK69" i="354"/>
  <c r="BJ69" i="354"/>
  <c r="AJ69" i="354"/>
  <c r="AI69" i="354"/>
  <c r="AT69" i="354" s="1"/>
  <c r="AB69" i="354"/>
  <c r="AL69" i="354" s="1"/>
  <c r="AW69" i="354" s="1"/>
  <c r="W69" i="354"/>
  <c r="U69" i="354"/>
  <c r="S69" i="354"/>
  <c r="Q69" i="354"/>
  <c r="Q74" i="354" s="1"/>
  <c r="O69" i="354"/>
  <c r="M69" i="354"/>
  <c r="L69" i="354"/>
  <c r="BV68" i="354"/>
  <c r="BS68" i="354"/>
  <c r="BO68" i="354"/>
  <c r="BN68" i="354"/>
  <c r="BM68" i="354"/>
  <c r="BL68" i="354"/>
  <c r="BP68" i="354" s="1"/>
  <c r="BK68" i="354"/>
  <c r="BJ68" i="354"/>
  <c r="AI68" i="354"/>
  <c r="AA68" i="354"/>
  <c r="X68" i="354"/>
  <c r="W68" i="354"/>
  <c r="W73" i="354" s="1"/>
  <c r="T68" i="354"/>
  <c r="S68" i="354"/>
  <c r="P68" i="354"/>
  <c r="O68" i="354"/>
  <c r="O73" i="354" s="1"/>
  <c r="Z69" i="354" s="1"/>
  <c r="L68" i="354"/>
  <c r="H68" i="354"/>
  <c r="H71" i="354" s="1"/>
  <c r="C68" i="354"/>
  <c r="H72" i="354" s="1"/>
  <c r="CC67" i="354"/>
  <c r="BO67" i="354"/>
  <c r="BN67" i="354"/>
  <c r="BM67" i="354"/>
  <c r="BL67" i="354"/>
  <c r="BK67" i="354"/>
  <c r="BJ67" i="354"/>
  <c r="AK67" i="354"/>
  <c r="V67" i="354"/>
  <c r="V73" i="354" s="1"/>
  <c r="AB68" i="354" s="1"/>
  <c r="AL68" i="354" s="1"/>
  <c r="AW68" i="354" s="1"/>
  <c r="U67" i="354"/>
  <c r="U73" i="354" s="1"/>
  <c r="AB67" i="354" s="1"/>
  <c r="AL67" i="354" s="1"/>
  <c r="AW67" i="354" s="1"/>
  <c r="R67" i="354"/>
  <c r="R73" i="354" s="1"/>
  <c r="R74" i="354" s="1"/>
  <c r="Q67" i="354"/>
  <c r="Q73" i="354" s="1"/>
  <c r="AA67" i="354" s="1"/>
  <c r="N67" i="354"/>
  <c r="N73" i="354" s="1"/>
  <c r="Z68" i="354" s="1"/>
  <c r="M67" i="354"/>
  <c r="M73" i="354" s="1"/>
  <c r="Z67" i="354" s="1"/>
  <c r="L67" i="354"/>
  <c r="H67" i="354"/>
  <c r="C72" i="354" s="1"/>
  <c r="C67" i="354"/>
  <c r="CC66" i="354"/>
  <c r="AP66" i="354"/>
  <c r="BV65" i="354"/>
  <c r="BS65" i="354"/>
  <c r="BV64" i="354"/>
  <c r="BS64" i="354"/>
  <c r="U62" i="354"/>
  <c r="AB56" i="354" s="1"/>
  <c r="AL56" i="354" s="1"/>
  <c r="AW56" i="354" s="1"/>
  <c r="Q62" i="354"/>
  <c r="AA56" i="354" s="1"/>
  <c r="M62" i="354"/>
  <c r="Z56" i="354" s="1"/>
  <c r="C62" i="354"/>
  <c r="BV61" i="354"/>
  <c r="BO61" i="354"/>
  <c r="BN61" i="354"/>
  <c r="BM61" i="354"/>
  <c r="BL61" i="354"/>
  <c r="BK61" i="354"/>
  <c r="BJ61" i="354"/>
  <c r="BP61" i="354" s="1"/>
  <c r="W61" i="354"/>
  <c r="V61" i="354"/>
  <c r="S61" i="354"/>
  <c r="R61" i="354"/>
  <c r="O61" i="354"/>
  <c r="N61" i="354"/>
  <c r="L61" i="354"/>
  <c r="CM60" i="354"/>
  <c r="BV60" i="354"/>
  <c r="BS60" i="354"/>
  <c r="BO60" i="354"/>
  <c r="BN60" i="354"/>
  <c r="BM60" i="354"/>
  <c r="BL60" i="354"/>
  <c r="BK60" i="354"/>
  <c r="BJ60" i="354"/>
  <c r="BP60" i="354" s="1"/>
  <c r="X60" i="354"/>
  <c r="U60" i="354"/>
  <c r="T60" i="354"/>
  <c r="T62" i="354" s="1"/>
  <c r="AA59" i="354" s="1"/>
  <c r="AC59" i="354" s="1"/>
  <c r="Q60" i="354"/>
  <c r="P60" i="354"/>
  <c r="M60" i="354"/>
  <c r="L60" i="354"/>
  <c r="CM59" i="354"/>
  <c r="CC59" i="354"/>
  <c r="BO59" i="354"/>
  <c r="BN59" i="354"/>
  <c r="BM59" i="354"/>
  <c r="BL59" i="354"/>
  <c r="BK59" i="354"/>
  <c r="BJ59" i="354"/>
  <c r="BP59" i="354" s="1"/>
  <c r="X59" i="354"/>
  <c r="V59" i="354"/>
  <c r="T59" i="354"/>
  <c r="R59" i="354"/>
  <c r="P59" i="354"/>
  <c r="N59" i="354"/>
  <c r="L59" i="354"/>
  <c r="C59" i="354"/>
  <c r="CC58" i="354"/>
  <c r="BO58" i="354"/>
  <c r="BN58" i="354"/>
  <c r="BM58" i="354"/>
  <c r="BL58" i="354"/>
  <c r="BP58" i="354" s="1"/>
  <c r="BK58" i="354"/>
  <c r="BJ58" i="354"/>
  <c r="AI58" i="354"/>
  <c r="AA58" i="354"/>
  <c r="W58" i="354"/>
  <c r="U58" i="354"/>
  <c r="S58" i="354"/>
  <c r="Q58" i="354"/>
  <c r="O58" i="354"/>
  <c r="M58" i="354"/>
  <c r="L58" i="354"/>
  <c r="BV57" i="354"/>
  <c r="BO57" i="354"/>
  <c r="BN57" i="354"/>
  <c r="BM57" i="354"/>
  <c r="BL57" i="354"/>
  <c r="BK57" i="354"/>
  <c r="BJ57" i="354"/>
  <c r="BP57" i="354" s="1"/>
  <c r="AL57" i="354"/>
  <c r="AW57" i="354" s="1"/>
  <c r="X57" i="354"/>
  <c r="X62" i="354" s="1"/>
  <c r="AB59" i="354" s="1"/>
  <c r="AL59" i="354" s="1"/>
  <c r="AW59" i="354" s="1"/>
  <c r="W57" i="354"/>
  <c r="W62" i="354" s="1"/>
  <c r="AB58" i="354" s="1"/>
  <c r="AL58" i="354" s="1"/>
  <c r="AW58" i="354" s="1"/>
  <c r="T57" i="354"/>
  <c r="S57" i="354"/>
  <c r="S62" i="354" s="1"/>
  <c r="P57" i="354"/>
  <c r="P62" i="354" s="1"/>
  <c r="Z59" i="354" s="1"/>
  <c r="O57" i="354"/>
  <c r="O62" i="354" s="1"/>
  <c r="Z58" i="354" s="1"/>
  <c r="L57" i="354"/>
  <c r="H57" i="354"/>
  <c r="C57" i="354"/>
  <c r="H58" i="354" s="1"/>
  <c r="BV56" i="354"/>
  <c r="BS56" i="354"/>
  <c r="BO56" i="354"/>
  <c r="BN56" i="354"/>
  <c r="BM56" i="354"/>
  <c r="BL56" i="354"/>
  <c r="BK56" i="354"/>
  <c r="BJ56" i="354"/>
  <c r="BP56" i="354" s="1"/>
  <c r="AK56" i="354"/>
  <c r="AC56" i="354"/>
  <c r="V56" i="354"/>
  <c r="V62" i="354" s="1"/>
  <c r="AB57" i="354" s="1"/>
  <c r="U56" i="354"/>
  <c r="R56" i="354"/>
  <c r="R62" i="354" s="1"/>
  <c r="AA57" i="354" s="1"/>
  <c r="Q56" i="354"/>
  <c r="N56" i="354"/>
  <c r="N62" i="354" s="1"/>
  <c r="Z57" i="354" s="1"/>
  <c r="M56" i="354"/>
  <c r="L56" i="354"/>
  <c r="H56" i="354"/>
  <c r="C61" i="354" s="1"/>
  <c r="C56" i="354"/>
  <c r="CH55" i="354"/>
  <c r="CH54" i="354"/>
  <c r="BV53" i="354"/>
  <c r="BS53" i="354"/>
  <c r="BV52" i="354"/>
  <c r="BS52" i="354"/>
  <c r="CC51" i="354"/>
  <c r="T51" i="354"/>
  <c r="AA48" i="354" s="1"/>
  <c r="C51" i="354"/>
  <c r="CC50" i="354"/>
  <c r="BO50" i="354"/>
  <c r="BN50" i="354"/>
  <c r="BM50" i="354"/>
  <c r="BL50" i="354"/>
  <c r="BP50" i="354" s="1"/>
  <c r="BK50" i="354"/>
  <c r="BJ50" i="354"/>
  <c r="W50" i="354"/>
  <c r="W51" i="354" s="1"/>
  <c r="V50" i="354"/>
  <c r="S50" i="354"/>
  <c r="R50" i="354"/>
  <c r="O50" i="354"/>
  <c r="O51" i="354" s="1"/>
  <c r="Z47" i="354" s="1"/>
  <c r="N50" i="354"/>
  <c r="L50" i="354"/>
  <c r="H50" i="354"/>
  <c r="BV49" i="354"/>
  <c r="BS49" i="354"/>
  <c r="BO49" i="354"/>
  <c r="BN49" i="354"/>
  <c r="BM49" i="354"/>
  <c r="BL49" i="354"/>
  <c r="BK49" i="354"/>
  <c r="BJ49" i="354"/>
  <c r="BP49" i="354" s="1"/>
  <c r="X49" i="354"/>
  <c r="U49" i="354"/>
  <c r="T49" i="354"/>
  <c r="Q49" i="354"/>
  <c r="P49" i="354"/>
  <c r="M49" i="354"/>
  <c r="L49" i="354"/>
  <c r="H49" i="354"/>
  <c r="BV48" i="354"/>
  <c r="BS48" i="354"/>
  <c r="BO48" i="354"/>
  <c r="BN48" i="354"/>
  <c r="BM48" i="354"/>
  <c r="BL48" i="354"/>
  <c r="BK48" i="354"/>
  <c r="BJ48" i="354"/>
  <c r="BP48" i="354" s="1"/>
  <c r="X48" i="354"/>
  <c r="X51" i="354" s="1"/>
  <c r="AB48" i="354" s="1"/>
  <c r="AL48" i="354" s="1"/>
  <c r="AW48" i="354" s="1"/>
  <c r="V48" i="354"/>
  <c r="T48" i="354"/>
  <c r="R48" i="354"/>
  <c r="P48" i="354"/>
  <c r="P51" i="354" s="1"/>
  <c r="Z48" i="354" s="1"/>
  <c r="N48" i="354"/>
  <c r="L48" i="354"/>
  <c r="BO47" i="354"/>
  <c r="BN47" i="354"/>
  <c r="BM47" i="354"/>
  <c r="BL47" i="354"/>
  <c r="BP47" i="354" s="1"/>
  <c r="BK47" i="354"/>
  <c r="BJ47" i="354"/>
  <c r="AB47" i="354"/>
  <c r="AL47" i="354" s="1"/>
  <c r="AW47" i="354" s="1"/>
  <c r="W47" i="354"/>
  <c r="U47" i="354"/>
  <c r="S47" i="354"/>
  <c r="Q47" i="354"/>
  <c r="O47" i="354"/>
  <c r="M47" i="354"/>
  <c r="L47" i="354"/>
  <c r="BO46" i="354"/>
  <c r="BN46" i="354"/>
  <c r="BM46" i="354"/>
  <c r="BL46" i="354"/>
  <c r="BP46" i="354" s="1"/>
  <c r="BK46" i="354"/>
  <c r="BJ46" i="354"/>
  <c r="AE46" i="354"/>
  <c r="AA46" i="354"/>
  <c r="X46" i="354"/>
  <c r="W46" i="354"/>
  <c r="T46" i="354"/>
  <c r="S46" i="354"/>
  <c r="S51" i="354" s="1"/>
  <c r="AA47" i="354" s="1"/>
  <c r="P46" i="354"/>
  <c r="O46" i="354"/>
  <c r="L46" i="354"/>
  <c r="H46" i="354"/>
  <c r="AI48" i="354" s="1"/>
  <c r="C46" i="354"/>
  <c r="AI47" i="354" s="1"/>
  <c r="AT47" i="354" s="1"/>
  <c r="BO45" i="354"/>
  <c r="BN45" i="354"/>
  <c r="BM45" i="354"/>
  <c r="BL45" i="354"/>
  <c r="BK45" i="354"/>
  <c r="BJ45" i="354"/>
  <c r="BP45" i="354" s="1"/>
  <c r="AL45" i="354"/>
  <c r="AW45" i="354" s="1"/>
  <c r="V45" i="354"/>
  <c r="V51" i="354" s="1"/>
  <c r="AB46" i="354" s="1"/>
  <c r="AL46" i="354" s="1"/>
  <c r="AW46" i="354" s="1"/>
  <c r="U45" i="354"/>
  <c r="U51" i="354" s="1"/>
  <c r="AB45" i="354" s="1"/>
  <c r="R45" i="354"/>
  <c r="R51" i="354" s="1"/>
  <c r="Q45" i="354"/>
  <c r="N45" i="354"/>
  <c r="N51" i="354" s="1"/>
  <c r="Z46" i="354" s="1"/>
  <c r="M45" i="354"/>
  <c r="M51" i="354" s="1"/>
  <c r="Z45" i="354" s="1"/>
  <c r="L45" i="354"/>
  <c r="H45" i="354"/>
  <c r="C50" i="354" s="1"/>
  <c r="C45" i="354"/>
  <c r="C49" i="354" s="1"/>
  <c r="CT44" i="354"/>
  <c r="CP44" i="354"/>
  <c r="CK44" i="354"/>
  <c r="CF44" i="354"/>
  <c r="BY44" i="354"/>
  <c r="AP44" i="354"/>
  <c r="W40" i="354"/>
  <c r="S40" i="354"/>
  <c r="AA36" i="354" s="1"/>
  <c r="C40" i="354"/>
  <c r="BO39" i="354"/>
  <c r="BN39" i="354"/>
  <c r="BM39" i="354"/>
  <c r="BL39" i="354"/>
  <c r="BK39" i="354"/>
  <c r="BP39" i="354" s="1"/>
  <c r="BJ39" i="354"/>
  <c r="W39" i="354"/>
  <c r="V39" i="354"/>
  <c r="S39" i="354"/>
  <c r="R39" i="354"/>
  <c r="O39" i="354"/>
  <c r="N39" i="354"/>
  <c r="L39" i="354"/>
  <c r="BO38" i="354"/>
  <c r="BN38" i="354"/>
  <c r="BM38" i="354"/>
  <c r="BL38" i="354"/>
  <c r="BP38" i="354" s="1"/>
  <c r="BK38" i="354"/>
  <c r="BJ38" i="354"/>
  <c r="X38" i="354"/>
  <c r="U38" i="354"/>
  <c r="T38" i="354"/>
  <c r="Q38" i="354"/>
  <c r="P38" i="354"/>
  <c r="M38" i="354"/>
  <c r="L38" i="354"/>
  <c r="BO37" i="354"/>
  <c r="BN37" i="354"/>
  <c r="BM37" i="354"/>
  <c r="BL37" i="354"/>
  <c r="BK37" i="354"/>
  <c r="BJ37" i="354"/>
  <c r="X37" i="354"/>
  <c r="V37" i="354"/>
  <c r="T37" i="354"/>
  <c r="R37" i="354"/>
  <c r="P37" i="354"/>
  <c r="N37" i="354"/>
  <c r="L37" i="354"/>
  <c r="BO36" i="354"/>
  <c r="BN36" i="354"/>
  <c r="BM36" i="354"/>
  <c r="BL36" i="354"/>
  <c r="BK36" i="354"/>
  <c r="BP36" i="354" s="1"/>
  <c r="BJ36" i="354"/>
  <c r="AI36" i="354"/>
  <c r="AT36" i="354" s="1"/>
  <c r="AB36" i="354"/>
  <c r="AL36" i="354" s="1"/>
  <c r="AW36" i="354" s="1"/>
  <c r="W36" i="354"/>
  <c r="U36" i="354"/>
  <c r="S36" i="354"/>
  <c r="Q36" i="354"/>
  <c r="O36" i="354"/>
  <c r="M36" i="354"/>
  <c r="L36" i="354"/>
  <c r="H36" i="354"/>
  <c r="BO35" i="354"/>
  <c r="BN35" i="354"/>
  <c r="BM35" i="354"/>
  <c r="BL35" i="354"/>
  <c r="BK35" i="354"/>
  <c r="BJ35" i="354"/>
  <c r="X35" i="354"/>
  <c r="X40" i="354" s="1"/>
  <c r="AB37" i="354" s="1"/>
  <c r="AL37" i="354" s="1"/>
  <c r="AW37" i="354" s="1"/>
  <c r="W35" i="354"/>
  <c r="T35" i="354"/>
  <c r="T40" i="354" s="1"/>
  <c r="AA37" i="354" s="1"/>
  <c r="S35" i="354"/>
  <c r="P35" i="354"/>
  <c r="P40" i="354" s="1"/>
  <c r="Z37" i="354" s="1"/>
  <c r="O35" i="354"/>
  <c r="O40" i="354" s="1"/>
  <c r="Z36" i="354" s="1"/>
  <c r="L35" i="354"/>
  <c r="H35" i="354"/>
  <c r="AI37" i="354" s="1"/>
  <c r="C35" i="354"/>
  <c r="H39" i="354" s="1"/>
  <c r="BO34" i="354"/>
  <c r="BN34" i="354"/>
  <c r="BM34" i="354"/>
  <c r="BL34" i="354"/>
  <c r="BK34" i="354"/>
  <c r="BJ34" i="354"/>
  <c r="AI34" i="354"/>
  <c r="AT34" i="354" s="1"/>
  <c r="V34" i="354"/>
  <c r="U34" i="354"/>
  <c r="R34" i="354"/>
  <c r="R40" i="354" s="1"/>
  <c r="AA35" i="354" s="1"/>
  <c r="Q34" i="354"/>
  <c r="Q40" i="354" s="1"/>
  <c r="AA34" i="354" s="1"/>
  <c r="N34" i="354"/>
  <c r="M34" i="354"/>
  <c r="L34" i="354"/>
  <c r="H34" i="354"/>
  <c r="AI35" i="354" s="1"/>
  <c r="AT35" i="354" s="1"/>
  <c r="C34" i="354"/>
  <c r="C38" i="354" s="1"/>
  <c r="AP33" i="354"/>
  <c r="AO33" i="354"/>
  <c r="AN33" i="354"/>
  <c r="W29" i="354"/>
  <c r="AB25" i="354" s="1"/>
  <c r="AL25" i="354" s="1"/>
  <c r="AW25" i="354" s="1"/>
  <c r="C29" i="354"/>
  <c r="BO28" i="354"/>
  <c r="BN28" i="354"/>
  <c r="BM28" i="354"/>
  <c r="BL28" i="354"/>
  <c r="BK28" i="354"/>
  <c r="BJ28" i="354"/>
  <c r="BP28" i="354" s="1"/>
  <c r="W28" i="354"/>
  <c r="V28" i="354"/>
  <c r="S28" i="354"/>
  <c r="R28" i="354"/>
  <c r="O28" i="354"/>
  <c r="N28" i="354"/>
  <c r="L28" i="354"/>
  <c r="BO27" i="354"/>
  <c r="BN27" i="354"/>
  <c r="BM27" i="354"/>
  <c r="BL27" i="354"/>
  <c r="BP27" i="354" s="1"/>
  <c r="BK27" i="354"/>
  <c r="BJ27" i="354"/>
  <c r="X27" i="354"/>
  <c r="U27" i="354"/>
  <c r="T27" i="354"/>
  <c r="T29" i="354" s="1"/>
  <c r="AA26" i="354" s="1"/>
  <c r="Q27" i="354"/>
  <c r="P27" i="354"/>
  <c r="M27" i="354"/>
  <c r="L27" i="354"/>
  <c r="BO26" i="354"/>
  <c r="BN26" i="354"/>
  <c r="BM26" i="354"/>
  <c r="BL26" i="354"/>
  <c r="BP26" i="354" s="1"/>
  <c r="BK26" i="354"/>
  <c r="BJ26" i="354"/>
  <c r="AI26" i="354"/>
  <c r="X26" i="354"/>
  <c r="V26" i="354"/>
  <c r="T26" i="354"/>
  <c r="R26" i="354"/>
  <c r="P26" i="354"/>
  <c r="N26" i="354"/>
  <c r="L26" i="354"/>
  <c r="H26" i="354"/>
  <c r="BO25" i="354"/>
  <c r="BN25" i="354"/>
  <c r="BM25" i="354"/>
  <c r="BL25" i="354"/>
  <c r="BP25" i="354" s="1"/>
  <c r="BK25" i="354"/>
  <c r="BJ25" i="354"/>
  <c r="W25" i="354"/>
  <c r="U25" i="354"/>
  <c r="S25" i="354"/>
  <c r="Q25" i="354"/>
  <c r="O25" i="354"/>
  <c r="M25" i="354"/>
  <c r="L25" i="354"/>
  <c r="BO24" i="354"/>
  <c r="BN24" i="354"/>
  <c r="BM24" i="354"/>
  <c r="BL24" i="354"/>
  <c r="BK24" i="354"/>
  <c r="BJ24" i="354"/>
  <c r="X24" i="354"/>
  <c r="X29" i="354" s="1"/>
  <c r="AB26" i="354" s="1"/>
  <c r="AL26" i="354" s="1"/>
  <c r="AW26" i="354" s="1"/>
  <c r="W24" i="354"/>
  <c r="T24" i="354"/>
  <c r="S24" i="354"/>
  <c r="P24" i="354"/>
  <c r="P29" i="354" s="1"/>
  <c r="Z26" i="354" s="1"/>
  <c r="O24" i="354"/>
  <c r="O29" i="354" s="1"/>
  <c r="Z25" i="354" s="1"/>
  <c r="L24" i="354"/>
  <c r="H24" i="354"/>
  <c r="H27" i="354" s="1"/>
  <c r="C24" i="354"/>
  <c r="CA23" i="354"/>
  <c r="BO23" i="354"/>
  <c r="BN23" i="354"/>
  <c r="BM23" i="354"/>
  <c r="BL23" i="354"/>
  <c r="BK23" i="354"/>
  <c r="BP23" i="354" s="1"/>
  <c r="BJ23" i="354"/>
  <c r="AL23" i="354"/>
  <c r="AW23" i="354" s="1"/>
  <c r="AI23" i="354"/>
  <c r="V23" i="354"/>
  <c r="V29" i="354" s="1"/>
  <c r="AB24" i="354" s="1"/>
  <c r="AL24" i="354" s="1"/>
  <c r="AW24" i="354" s="1"/>
  <c r="U23" i="354"/>
  <c r="U29" i="354" s="1"/>
  <c r="AB23" i="354" s="1"/>
  <c r="R23" i="354"/>
  <c r="Q23" i="354"/>
  <c r="Q29" i="354" s="1"/>
  <c r="AA23" i="354" s="1"/>
  <c r="N23" i="354"/>
  <c r="N29" i="354" s="1"/>
  <c r="Z24" i="354" s="1"/>
  <c r="M23" i="354"/>
  <c r="M29" i="354" s="1"/>
  <c r="Z23" i="354" s="1"/>
  <c r="L23" i="354"/>
  <c r="H23" i="354"/>
  <c r="C23" i="354"/>
  <c r="C27" i="354" s="1"/>
  <c r="CF19" i="354"/>
  <c r="CK23" i="354" s="1"/>
  <c r="V18" i="354"/>
  <c r="AB13" i="354" s="1"/>
  <c r="AL13" i="354" s="1"/>
  <c r="AW13" i="354" s="1"/>
  <c r="U18" i="354"/>
  <c r="AB12" i="354" s="1"/>
  <c r="AL12" i="354" s="1"/>
  <c r="AW12" i="354" s="1"/>
  <c r="N18" i="354"/>
  <c r="Z13" i="354" s="1"/>
  <c r="M18" i="354"/>
  <c r="C18" i="354"/>
  <c r="BO17" i="354"/>
  <c r="BN17" i="354"/>
  <c r="BM17" i="354"/>
  <c r="BL17" i="354"/>
  <c r="BK17" i="354"/>
  <c r="BP17" i="354" s="1"/>
  <c r="BJ17" i="354"/>
  <c r="W17" i="354"/>
  <c r="V17" i="354"/>
  <c r="S17" i="354"/>
  <c r="R17" i="354"/>
  <c r="O17" i="354"/>
  <c r="N17" i="354"/>
  <c r="L17" i="354"/>
  <c r="H17" i="354"/>
  <c r="BO16" i="354"/>
  <c r="BN16" i="354"/>
  <c r="BM16" i="354"/>
  <c r="BL16" i="354"/>
  <c r="BK16" i="354"/>
  <c r="BJ16" i="354"/>
  <c r="BP16" i="354" s="1"/>
  <c r="X16" i="354"/>
  <c r="U16" i="354"/>
  <c r="T16" i="354"/>
  <c r="Q16" i="354"/>
  <c r="P16" i="354"/>
  <c r="M16" i="354"/>
  <c r="L16" i="354"/>
  <c r="H16" i="354"/>
  <c r="BO15" i="354"/>
  <c r="BN15" i="354"/>
  <c r="BM15" i="354"/>
  <c r="BL15" i="354"/>
  <c r="BK15" i="354"/>
  <c r="BP15" i="354" s="1"/>
  <c r="BJ15" i="354"/>
  <c r="AI15" i="354"/>
  <c r="Z15" i="354"/>
  <c r="X15" i="354"/>
  <c r="V15" i="354"/>
  <c r="T15" i="354"/>
  <c r="R15" i="354"/>
  <c r="P15" i="354"/>
  <c r="N15" i="354"/>
  <c r="L15" i="354"/>
  <c r="H15" i="354"/>
  <c r="BO14" i="354"/>
  <c r="BN14" i="354"/>
  <c r="BM14" i="354"/>
  <c r="BL14" i="354"/>
  <c r="BP14" i="354" s="1"/>
  <c r="BK14" i="354"/>
  <c r="BJ14" i="354"/>
  <c r="AI14" i="354"/>
  <c r="Z14" i="354"/>
  <c r="W14" i="354"/>
  <c r="U14" i="354"/>
  <c r="S14" i="354"/>
  <c r="Q14" i="354"/>
  <c r="O14" i="354"/>
  <c r="M14" i="354"/>
  <c r="L14" i="354"/>
  <c r="H14" i="354"/>
  <c r="BO13" i="354"/>
  <c r="BN13" i="354"/>
  <c r="BM13" i="354"/>
  <c r="BL13" i="354"/>
  <c r="BK13" i="354"/>
  <c r="BP13" i="354" s="1"/>
  <c r="BJ13" i="354"/>
  <c r="X13" i="354"/>
  <c r="X18" i="354" s="1"/>
  <c r="AB15" i="354" s="1"/>
  <c r="AL15" i="354" s="1"/>
  <c r="AW15" i="354" s="1"/>
  <c r="W13" i="354"/>
  <c r="W18" i="354" s="1"/>
  <c r="AB14" i="354" s="1"/>
  <c r="AL14" i="354" s="1"/>
  <c r="AW14" i="354" s="1"/>
  <c r="T13" i="354"/>
  <c r="T18" i="354" s="1"/>
  <c r="AA15" i="354" s="1"/>
  <c r="S13" i="354"/>
  <c r="P13" i="354"/>
  <c r="P18" i="354" s="1"/>
  <c r="O13" i="354"/>
  <c r="O18" i="354" s="1"/>
  <c r="L13" i="354"/>
  <c r="H13" i="354"/>
  <c r="C13" i="354"/>
  <c r="BO12" i="354"/>
  <c r="BN12" i="354"/>
  <c r="BM12" i="354"/>
  <c r="BL12" i="354"/>
  <c r="BK12" i="354"/>
  <c r="BP12" i="354" s="1"/>
  <c r="BJ12" i="354"/>
  <c r="AI12" i="354"/>
  <c r="Z12" i="354"/>
  <c r="V12" i="354"/>
  <c r="U12" i="354"/>
  <c r="R12" i="354"/>
  <c r="Q12" i="354"/>
  <c r="Q18" i="354" s="1"/>
  <c r="AA12" i="354" s="1"/>
  <c r="N12" i="354"/>
  <c r="M12" i="354"/>
  <c r="L12" i="354"/>
  <c r="H12" i="354"/>
  <c r="C12" i="354"/>
  <c r="C16" i="354" s="1"/>
  <c r="BO94" i="353"/>
  <c r="BN94" i="353"/>
  <c r="BM94" i="353"/>
  <c r="BL94" i="353"/>
  <c r="BK94" i="353"/>
  <c r="BJ94" i="353"/>
  <c r="BO93" i="353"/>
  <c r="BN93" i="353"/>
  <c r="BM93" i="353"/>
  <c r="BL93" i="353"/>
  <c r="BK93" i="353"/>
  <c r="BJ93" i="353"/>
  <c r="BO92" i="353"/>
  <c r="BN92" i="353"/>
  <c r="BM92" i="353"/>
  <c r="BL92" i="353"/>
  <c r="BK92" i="353"/>
  <c r="BJ92" i="353"/>
  <c r="BO91" i="353"/>
  <c r="BN91" i="353"/>
  <c r="BM91" i="353"/>
  <c r="BL91" i="353"/>
  <c r="BK91" i="353"/>
  <c r="BJ91" i="353"/>
  <c r="BO90" i="353"/>
  <c r="BN90" i="353"/>
  <c r="BM90" i="353"/>
  <c r="BL90" i="353"/>
  <c r="BK90" i="353"/>
  <c r="BJ90" i="353"/>
  <c r="BX89" i="353"/>
  <c r="BO89" i="353"/>
  <c r="BN89" i="353"/>
  <c r="BM89" i="353"/>
  <c r="BL89" i="353"/>
  <c r="BK89" i="353"/>
  <c r="BJ89" i="353"/>
  <c r="BV77" i="353"/>
  <c r="BV76" i="353"/>
  <c r="BS76" i="353"/>
  <c r="CC75" i="353"/>
  <c r="CC74" i="353"/>
  <c r="W74" i="353"/>
  <c r="C74" i="353"/>
  <c r="BV73" i="353"/>
  <c r="BS73" i="353"/>
  <c r="R73" i="353"/>
  <c r="AA68" i="353" s="1"/>
  <c r="M73" i="353"/>
  <c r="Z67" i="353" s="1"/>
  <c r="C73" i="353"/>
  <c r="BV72" i="353"/>
  <c r="BS72" i="353"/>
  <c r="BO72" i="353"/>
  <c r="BN72" i="353"/>
  <c r="BM72" i="353"/>
  <c r="BL72" i="353"/>
  <c r="BK72" i="353"/>
  <c r="BJ72" i="353"/>
  <c r="W72" i="353"/>
  <c r="V72" i="353"/>
  <c r="S72" i="353"/>
  <c r="R72" i="353"/>
  <c r="O72" i="353"/>
  <c r="N72" i="353"/>
  <c r="L72" i="353"/>
  <c r="CH71" i="353"/>
  <c r="BO71" i="353"/>
  <c r="BN71" i="353"/>
  <c r="BM71" i="353"/>
  <c r="BL71" i="353"/>
  <c r="BK71" i="353"/>
  <c r="BP71" i="353" s="1"/>
  <c r="BJ71" i="353"/>
  <c r="X71" i="353"/>
  <c r="U71" i="353"/>
  <c r="T71" i="353"/>
  <c r="Q71" i="353"/>
  <c r="P71" i="353"/>
  <c r="M71" i="353"/>
  <c r="L71" i="353"/>
  <c r="CH70" i="353"/>
  <c r="BO70" i="353"/>
  <c r="BN70" i="353"/>
  <c r="BM70" i="353"/>
  <c r="BL70" i="353"/>
  <c r="BK70" i="353"/>
  <c r="BJ70" i="353"/>
  <c r="X70" i="353"/>
  <c r="V70" i="353"/>
  <c r="T70" i="353"/>
  <c r="R70" i="353"/>
  <c r="P70" i="353"/>
  <c r="N70" i="353"/>
  <c r="L70" i="353"/>
  <c r="H70" i="353"/>
  <c r="C70" i="353"/>
  <c r="BV69" i="353"/>
  <c r="BO69" i="353"/>
  <c r="BN69" i="353"/>
  <c r="BM69" i="353"/>
  <c r="BL69" i="353"/>
  <c r="BK69" i="353"/>
  <c r="BJ69" i="353"/>
  <c r="BP69" i="353" s="1"/>
  <c r="AW69" i="353"/>
  <c r="AK69" i="353"/>
  <c r="W69" i="353"/>
  <c r="U69" i="353"/>
  <c r="S69" i="353"/>
  <c r="Q69" i="353"/>
  <c r="O69" i="353"/>
  <c r="M69" i="353"/>
  <c r="L69" i="353"/>
  <c r="BV68" i="353"/>
  <c r="BS68" i="353"/>
  <c r="BO68" i="353"/>
  <c r="BN68" i="353"/>
  <c r="BM68" i="353"/>
  <c r="BL68" i="353"/>
  <c r="BP68" i="353" s="1"/>
  <c r="BK68" i="353"/>
  <c r="BJ68" i="353"/>
  <c r="AI68" i="353"/>
  <c r="X68" i="353"/>
  <c r="W68" i="353"/>
  <c r="W73" i="353" s="1"/>
  <c r="AB69" i="353" s="1"/>
  <c r="AL69" i="353" s="1"/>
  <c r="T68" i="353"/>
  <c r="S68" i="353"/>
  <c r="S73" i="353" s="1"/>
  <c r="AA69" i="353" s="1"/>
  <c r="P68" i="353"/>
  <c r="O68" i="353"/>
  <c r="O73" i="353" s="1"/>
  <c r="Z69" i="353" s="1"/>
  <c r="L68" i="353"/>
  <c r="H68" i="353"/>
  <c r="H71" i="353" s="1"/>
  <c r="C68" i="353"/>
  <c r="AI69" i="353" s="1"/>
  <c r="AP66" i="353" s="1"/>
  <c r="CC67" i="353"/>
  <c r="BO67" i="353"/>
  <c r="BN67" i="353"/>
  <c r="BM67" i="353"/>
  <c r="BL67" i="353"/>
  <c r="BK67" i="353"/>
  <c r="BJ67" i="353"/>
  <c r="BP67" i="353" s="1"/>
  <c r="V67" i="353"/>
  <c r="U67" i="353"/>
  <c r="R67" i="353"/>
  <c r="Q67" i="353"/>
  <c r="Q73" i="353" s="1"/>
  <c r="AA67" i="353" s="1"/>
  <c r="AK67" i="353" s="1"/>
  <c r="N67" i="353"/>
  <c r="M67" i="353"/>
  <c r="L67" i="353"/>
  <c r="H67" i="353"/>
  <c r="C72" i="353" s="1"/>
  <c r="C67" i="353"/>
  <c r="CC66" i="353"/>
  <c r="BV65" i="353"/>
  <c r="BS65" i="353"/>
  <c r="BV64" i="353"/>
  <c r="BS64" i="353"/>
  <c r="C62" i="353"/>
  <c r="BV61" i="353"/>
  <c r="BO61" i="353"/>
  <c r="BN61" i="353"/>
  <c r="BM61" i="353"/>
  <c r="BL61" i="353"/>
  <c r="BK61" i="353"/>
  <c r="BJ61" i="353"/>
  <c r="BP61" i="353" s="1"/>
  <c r="W61" i="353"/>
  <c r="V61" i="353"/>
  <c r="S61" i="353"/>
  <c r="R61" i="353"/>
  <c r="O61" i="353"/>
  <c r="N61" i="353"/>
  <c r="L61" i="353"/>
  <c r="CM60" i="353"/>
  <c r="BV60" i="353"/>
  <c r="BS60" i="353"/>
  <c r="BO60" i="353"/>
  <c r="BN60" i="353"/>
  <c r="BM60" i="353"/>
  <c r="BL60" i="353"/>
  <c r="BK60" i="353"/>
  <c r="BP60" i="353" s="1"/>
  <c r="BJ60" i="353"/>
  <c r="X60" i="353"/>
  <c r="U60" i="353"/>
  <c r="T60" i="353"/>
  <c r="Q60" i="353"/>
  <c r="P60" i="353"/>
  <c r="M60" i="353"/>
  <c r="L60" i="353"/>
  <c r="CM59" i="353"/>
  <c r="CC59" i="353"/>
  <c r="BO59" i="353"/>
  <c r="BN59" i="353"/>
  <c r="BM59" i="353"/>
  <c r="BL59" i="353"/>
  <c r="BK59" i="353"/>
  <c r="BJ59" i="353"/>
  <c r="BP59" i="353" s="1"/>
  <c r="AI59" i="353"/>
  <c r="X59" i="353"/>
  <c r="V59" i="353"/>
  <c r="V62" i="353" s="1"/>
  <c r="T59" i="353"/>
  <c r="R59" i="353"/>
  <c r="P59" i="353"/>
  <c r="N59" i="353"/>
  <c r="N62" i="353" s="1"/>
  <c r="Z57" i="353" s="1"/>
  <c r="L59" i="353"/>
  <c r="C59" i="353"/>
  <c r="CC58" i="353"/>
  <c r="BO58" i="353"/>
  <c r="BN58" i="353"/>
  <c r="BM58" i="353"/>
  <c r="BL58" i="353"/>
  <c r="BK58" i="353"/>
  <c r="BJ58" i="353"/>
  <c r="BP58" i="353" s="1"/>
  <c r="AL58" i="353"/>
  <c r="AW58" i="353" s="1"/>
  <c r="AC58" i="353"/>
  <c r="Z58" i="353"/>
  <c r="W58" i="353"/>
  <c r="U58" i="353"/>
  <c r="S58" i="353"/>
  <c r="Q58" i="353"/>
  <c r="Q62" i="353" s="1"/>
  <c r="AA56" i="353" s="1"/>
  <c r="O58" i="353"/>
  <c r="M58" i="353"/>
  <c r="L58" i="353"/>
  <c r="C58" i="353"/>
  <c r="BV57" i="353"/>
  <c r="BO57" i="353"/>
  <c r="BN57" i="353"/>
  <c r="BM57" i="353"/>
  <c r="BL57" i="353"/>
  <c r="BK57" i="353"/>
  <c r="BJ57" i="353"/>
  <c r="AB57" i="353"/>
  <c r="AL57" i="353" s="1"/>
  <c r="AW57" i="353" s="1"/>
  <c r="X57" i="353"/>
  <c r="X62" i="353" s="1"/>
  <c r="AB59" i="353" s="1"/>
  <c r="AL59" i="353" s="1"/>
  <c r="AW59" i="353" s="1"/>
  <c r="W57" i="353"/>
  <c r="W62" i="353" s="1"/>
  <c r="AB58" i="353" s="1"/>
  <c r="T57" i="353"/>
  <c r="S57" i="353"/>
  <c r="S62" i="353" s="1"/>
  <c r="AA58" i="353" s="1"/>
  <c r="AK58" i="353" s="1"/>
  <c r="P57" i="353"/>
  <c r="P62" i="353" s="1"/>
  <c r="Z59" i="353" s="1"/>
  <c r="AF59" i="353" s="1"/>
  <c r="O57" i="353"/>
  <c r="O62" i="353" s="1"/>
  <c r="L57" i="353"/>
  <c r="H57" i="353"/>
  <c r="H60" i="353" s="1"/>
  <c r="C57" i="353"/>
  <c r="BV56" i="353"/>
  <c r="BS56" i="353"/>
  <c r="BO56" i="353"/>
  <c r="BN56" i="353"/>
  <c r="BM56" i="353"/>
  <c r="BL56" i="353"/>
  <c r="BK56" i="353"/>
  <c r="BJ56" i="353"/>
  <c r="AI56" i="353"/>
  <c r="V56" i="353"/>
  <c r="U56" i="353"/>
  <c r="R56" i="353"/>
  <c r="R62" i="353" s="1"/>
  <c r="AA57" i="353" s="1"/>
  <c r="Q56" i="353"/>
  <c r="N56" i="353"/>
  <c r="M56" i="353"/>
  <c r="L56" i="353"/>
  <c r="H56" i="353"/>
  <c r="C61" i="353" s="1"/>
  <c r="C56" i="353"/>
  <c r="C60" i="353" s="1"/>
  <c r="CH55" i="353"/>
  <c r="CH54" i="353"/>
  <c r="BV53" i="353"/>
  <c r="BS53" i="353"/>
  <c r="BV52" i="353"/>
  <c r="BS52" i="353"/>
  <c r="CC51" i="353"/>
  <c r="V51" i="353"/>
  <c r="AB46" i="353" s="1"/>
  <c r="R51" i="353"/>
  <c r="AA46" i="353" s="1"/>
  <c r="C51" i="353"/>
  <c r="CC50" i="353"/>
  <c r="BO50" i="353"/>
  <c r="BN50" i="353"/>
  <c r="BM50" i="353"/>
  <c r="BL50" i="353"/>
  <c r="BK50" i="353"/>
  <c r="BJ50" i="353"/>
  <c r="BP50" i="353" s="1"/>
  <c r="W50" i="353"/>
  <c r="W51" i="353" s="1"/>
  <c r="AB47" i="353" s="1"/>
  <c r="AL47" i="353" s="1"/>
  <c r="AW47" i="353" s="1"/>
  <c r="V50" i="353"/>
  <c r="S50" i="353"/>
  <c r="R50" i="353"/>
  <c r="O50" i="353"/>
  <c r="O51" i="353" s="1"/>
  <c r="Z47" i="353" s="1"/>
  <c r="N50" i="353"/>
  <c r="L50" i="353"/>
  <c r="C50" i="353"/>
  <c r="BV49" i="353"/>
  <c r="BS49" i="353"/>
  <c r="BO49" i="353"/>
  <c r="BN49" i="353"/>
  <c r="BM49" i="353"/>
  <c r="BL49" i="353"/>
  <c r="BP49" i="353" s="1"/>
  <c r="BK49" i="353"/>
  <c r="BJ49" i="353"/>
  <c r="X49" i="353"/>
  <c r="U49" i="353"/>
  <c r="T49" i="353"/>
  <c r="Q49" i="353"/>
  <c r="P49" i="353"/>
  <c r="M49" i="353"/>
  <c r="L49" i="353"/>
  <c r="C49" i="353"/>
  <c r="BV48" i="353"/>
  <c r="BS48" i="353"/>
  <c r="BO48" i="353"/>
  <c r="BN48" i="353"/>
  <c r="BM48" i="353"/>
  <c r="BL48" i="353"/>
  <c r="BK48" i="353"/>
  <c r="BJ48" i="353"/>
  <c r="X48" i="353"/>
  <c r="V48" i="353"/>
  <c r="T48" i="353"/>
  <c r="R48" i="353"/>
  <c r="P48" i="353"/>
  <c r="N48" i="353"/>
  <c r="L48" i="353"/>
  <c r="BO47" i="353"/>
  <c r="BN47" i="353"/>
  <c r="BM47" i="353"/>
  <c r="BL47" i="353"/>
  <c r="BP47" i="353" s="1"/>
  <c r="BK47" i="353"/>
  <c r="BJ47" i="353"/>
  <c r="W47" i="353"/>
  <c r="U47" i="353"/>
  <c r="S47" i="353"/>
  <c r="Q47" i="353"/>
  <c r="O47" i="353"/>
  <c r="M47" i="353"/>
  <c r="L47" i="353"/>
  <c r="BO46" i="353"/>
  <c r="BN46" i="353"/>
  <c r="BM46" i="353"/>
  <c r="BL46" i="353"/>
  <c r="BK46" i="353"/>
  <c r="BJ46" i="353"/>
  <c r="BP46" i="353" s="1"/>
  <c r="AK46" i="353"/>
  <c r="X46" i="353"/>
  <c r="X51" i="353" s="1"/>
  <c r="AB48" i="353" s="1"/>
  <c r="AL48" i="353" s="1"/>
  <c r="AW48" i="353" s="1"/>
  <c r="W46" i="353"/>
  <c r="T46" i="353"/>
  <c r="S46" i="353"/>
  <c r="P46" i="353"/>
  <c r="P51" i="353" s="1"/>
  <c r="Z48" i="353" s="1"/>
  <c r="O46" i="353"/>
  <c r="L46" i="353"/>
  <c r="H46" i="353"/>
  <c r="C46" i="353"/>
  <c r="BO45" i="353"/>
  <c r="BN45" i="353"/>
  <c r="BM45" i="353"/>
  <c r="BL45" i="353"/>
  <c r="BK45" i="353"/>
  <c r="BJ45" i="353"/>
  <c r="AJ45" i="353"/>
  <c r="AU45" i="353" s="1"/>
  <c r="AB45" i="353"/>
  <c r="AL45" i="353" s="1"/>
  <c r="AW45" i="353" s="1"/>
  <c r="V45" i="353"/>
  <c r="U45" i="353"/>
  <c r="U51" i="353" s="1"/>
  <c r="R45" i="353"/>
  <c r="Q45" i="353"/>
  <c r="Q51" i="353" s="1"/>
  <c r="AA45" i="353" s="1"/>
  <c r="N45" i="353"/>
  <c r="N51" i="353" s="1"/>
  <c r="Z46" i="353" s="1"/>
  <c r="M45" i="353"/>
  <c r="M51" i="353" s="1"/>
  <c r="Z45" i="353" s="1"/>
  <c r="L45" i="353"/>
  <c r="H45" i="353"/>
  <c r="C48" i="353" s="1"/>
  <c r="C45" i="353"/>
  <c r="CT44" i="353"/>
  <c r="CP44" i="353"/>
  <c r="CK44" i="353"/>
  <c r="CF44" i="353"/>
  <c r="BY44" i="353"/>
  <c r="V40" i="353"/>
  <c r="AB35" i="353" s="1"/>
  <c r="U40" i="353"/>
  <c r="AB34" i="353" s="1"/>
  <c r="AL34" i="353" s="1"/>
  <c r="AW34" i="353" s="1"/>
  <c r="R40" i="353"/>
  <c r="AA35" i="353" s="1"/>
  <c r="N40" i="353"/>
  <c r="M40" i="353"/>
  <c r="Z34" i="353" s="1"/>
  <c r="C40" i="353"/>
  <c r="BO39" i="353"/>
  <c r="BN39" i="353"/>
  <c r="BM39" i="353"/>
  <c r="BL39" i="353"/>
  <c r="BK39" i="353"/>
  <c r="BP39" i="353" s="1"/>
  <c r="BJ39" i="353"/>
  <c r="W39" i="353"/>
  <c r="V39" i="353"/>
  <c r="S39" i="353"/>
  <c r="R39" i="353"/>
  <c r="O39" i="353"/>
  <c r="N39" i="353"/>
  <c r="L39" i="353"/>
  <c r="H39" i="353"/>
  <c r="BO38" i="353"/>
  <c r="BN38" i="353"/>
  <c r="BM38" i="353"/>
  <c r="BL38" i="353"/>
  <c r="BK38" i="353"/>
  <c r="BJ38" i="353"/>
  <c r="BP38" i="353" s="1"/>
  <c r="X38" i="353"/>
  <c r="U38" i="353"/>
  <c r="T38" i="353"/>
  <c r="Q38" i="353"/>
  <c r="P38" i="353"/>
  <c r="M38" i="353"/>
  <c r="L38" i="353"/>
  <c r="BO37" i="353"/>
  <c r="BN37" i="353"/>
  <c r="BM37" i="353"/>
  <c r="BL37" i="353"/>
  <c r="BK37" i="353"/>
  <c r="BP37" i="353" s="1"/>
  <c r="BJ37" i="353"/>
  <c r="AL37" i="353"/>
  <c r="AW37" i="353" s="1"/>
  <c r="AD37" i="353"/>
  <c r="Z37" i="353"/>
  <c r="X37" i="353"/>
  <c r="V37" i="353"/>
  <c r="T37" i="353"/>
  <c r="R37" i="353"/>
  <c r="P37" i="353"/>
  <c r="N37" i="353"/>
  <c r="L37" i="353"/>
  <c r="BO36" i="353"/>
  <c r="BN36" i="353"/>
  <c r="BM36" i="353"/>
  <c r="BL36" i="353"/>
  <c r="BP36" i="353" s="1"/>
  <c r="BK36" i="353"/>
  <c r="BJ36" i="353"/>
  <c r="AI36" i="353"/>
  <c r="Z36" i="353"/>
  <c r="W36" i="353"/>
  <c r="U36" i="353"/>
  <c r="S36" i="353"/>
  <c r="Q36" i="353"/>
  <c r="O36" i="353"/>
  <c r="M36" i="353"/>
  <c r="L36" i="353"/>
  <c r="H36" i="353"/>
  <c r="BO35" i="353"/>
  <c r="BN35" i="353"/>
  <c r="BM35" i="353"/>
  <c r="BL35" i="353"/>
  <c r="BP35" i="353" s="1"/>
  <c r="BK35" i="353"/>
  <c r="BJ35" i="353"/>
  <c r="AL35" i="353"/>
  <c r="AW35" i="353" s="1"/>
  <c r="AI35" i="353"/>
  <c r="Z35" i="353"/>
  <c r="X35" i="353"/>
  <c r="X40" i="353" s="1"/>
  <c r="AB37" i="353" s="1"/>
  <c r="W35" i="353"/>
  <c r="W40" i="353" s="1"/>
  <c r="AB36" i="353" s="1"/>
  <c r="AL36" i="353" s="1"/>
  <c r="AW36" i="353" s="1"/>
  <c r="T35" i="353"/>
  <c r="S35" i="353"/>
  <c r="S40" i="353" s="1"/>
  <c r="AA36" i="353" s="1"/>
  <c r="P35" i="353"/>
  <c r="P40" i="353" s="1"/>
  <c r="O35" i="353"/>
  <c r="O40" i="353" s="1"/>
  <c r="L35" i="353"/>
  <c r="H35" i="353"/>
  <c r="C35" i="353"/>
  <c r="BO34" i="353"/>
  <c r="BN34" i="353"/>
  <c r="BM34" i="353"/>
  <c r="BL34" i="353"/>
  <c r="BK34" i="353"/>
  <c r="BP34" i="353" s="1"/>
  <c r="BJ34" i="353"/>
  <c r="AI34" i="353"/>
  <c r="AT34" i="353" s="1"/>
  <c r="AE34" i="353"/>
  <c r="V34" i="353"/>
  <c r="U34" i="353"/>
  <c r="R34" i="353"/>
  <c r="Q34" i="353"/>
  <c r="N34" i="353"/>
  <c r="M34" i="353"/>
  <c r="L34" i="353"/>
  <c r="H34" i="353"/>
  <c r="C37" i="353" s="1"/>
  <c r="C34" i="353"/>
  <c r="C38" i="353" s="1"/>
  <c r="AN33" i="353"/>
  <c r="U29" i="353"/>
  <c r="R29" i="353"/>
  <c r="AA24" i="353" s="1"/>
  <c r="M29" i="353"/>
  <c r="C29" i="353"/>
  <c r="BO28" i="353"/>
  <c r="BN28" i="353"/>
  <c r="BM28" i="353"/>
  <c r="BL28" i="353"/>
  <c r="BK28" i="353"/>
  <c r="BP28" i="353" s="1"/>
  <c r="BJ28" i="353"/>
  <c r="W28" i="353"/>
  <c r="V28" i="353"/>
  <c r="S28" i="353"/>
  <c r="R28" i="353"/>
  <c r="O28" i="353"/>
  <c r="N28" i="353"/>
  <c r="L28" i="353"/>
  <c r="H28" i="353"/>
  <c r="BO27" i="353"/>
  <c r="BN27" i="353"/>
  <c r="BM27" i="353"/>
  <c r="BL27" i="353"/>
  <c r="BK27" i="353"/>
  <c r="BJ27" i="353"/>
  <c r="X27" i="353"/>
  <c r="U27" i="353"/>
  <c r="T27" i="353"/>
  <c r="Q27" i="353"/>
  <c r="P27" i="353"/>
  <c r="M27" i="353"/>
  <c r="L27" i="353"/>
  <c r="BO26" i="353"/>
  <c r="BN26" i="353"/>
  <c r="BM26" i="353"/>
  <c r="BL26" i="353"/>
  <c r="BK26" i="353"/>
  <c r="BJ26" i="353"/>
  <c r="BP26" i="353" s="1"/>
  <c r="AK26" i="353"/>
  <c r="AC26" i="353"/>
  <c r="X26" i="353"/>
  <c r="V26" i="353"/>
  <c r="T26" i="353"/>
  <c r="R26" i="353"/>
  <c r="P26" i="353"/>
  <c r="N26" i="353"/>
  <c r="L26" i="353"/>
  <c r="BO25" i="353"/>
  <c r="BN25" i="353"/>
  <c r="BM25" i="353"/>
  <c r="BL25" i="353"/>
  <c r="BK25" i="353"/>
  <c r="BJ25" i="353"/>
  <c r="BP25" i="353" s="1"/>
  <c r="AT25" i="353"/>
  <c r="AI25" i="353"/>
  <c r="Z25" i="353"/>
  <c r="W25" i="353"/>
  <c r="U25" i="353"/>
  <c r="S25" i="353"/>
  <c r="Q25" i="353"/>
  <c r="O25" i="353"/>
  <c r="M25" i="353"/>
  <c r="L25" i="353"/>
  <c r="H25" i="353"/>
  <c r="BO24" i="353"/>
  <c r="BN24" i="353"/>
  <c r="BM24" i="353"/>
  <c r="BL24" i="353"/>
  <c r="BP24" i="353" s="1"/>
  <c r="BK24" i="353"/>
  <c r="BJ24" i="353"/>
  <c r="X24" i="353"/>
  <c r="X29" i="353" s="1"/>
  <c r="AB26" i="353" s="1"/>
  <c r="AL26" i="353" s="1"/>
  <c r="AW26" i="353" s="1"/>
  <c r="W24" i="353"/>
  <c r="W29" i="353" s="1"/>
  <c r="AB25" i="353" s="1"/>
  <c r="AL25" i="353" s="1"/>
  <c r="AW25" i="353" s="1"/>
  <c r="T24" i="353"/>
  <c r="T29" i="353" s="1"/>
  <c r="AA26" i="353" s="1"/>
  <c r="S24" i="353"/>
  <c r="P24" i="353"/>
  <c r="P29" i="353" s="1"/>
  <c r="Z26" i="353" s="1"/>
  <c r="O24" i="353"/>
  <c r="O29" i="353" s="1"/>
  <c r="L24" i="353"/>
  <c r="H24" i="353"/>
  <c r="C24" i="353"/>
  <c r="CA23" i="353"/>
  <c r="BO23" i="353"/>
  <c r="BN23" i="353"/>
  <c r="BM23" i="353"/>
  <c r="BL23" i="353"/>
  <c r="BK23" i="353"/>
  <c r="BJ23" i="353"/>
  <c r="AB23" i="353"/>
  <c r="AL23" i="353" s="1"/>
  <c r="AW23" i="353" s="1"/>
  <c r="Z23" i="353"/>
  <c r="V23" i="353"/>
  <c r="V29" i="353" s="1"/>
  <c r="AB24" i="353" s="1"/>
  <c r="AL24" i="353" s="1"/>
  <c r="AW24" i="353" s="1"/>
  <c r="U23" i="353"/>
  <c r="R23" i="353"/>
  <c r="Q23" i="353"/>
  <c r="N23" i="353"/>
  <c r="N29" i="353" s="1"/>
  <c r="Z24" i="353" s="1"/>
  <c r="M23" i="353"/>
  <c r="L23" i="353"/>
  <c r="H23" i="353"/>
  <c r="C23" i="353"/>
  <c r="AI23" i="353" s="1"/>
  <c r="AT23" i="353" s="1"/>
  <c r="AP22" i="353"/>
  <c r="AN22" i="353"/>
  <c r="CF19" i="353"/>
  <c r="CK23" i="353" s="1"/>
  <c r="T18" i="353"/>
  <c r="AA15" i="353" s="1"/>
  <c r="AK15" i="353" s="1"/>
  <c r="Q18" i="353"/>
  <c r="AA12" i="353" s="1"/>
  <c r="AK12" i="353" s="1"/>
  <c r="C18" i="353"/>
  <c r="BO17" i="353"/>
  <c r="BN17" i="353"/>
  <c r="BM17" i="353"/>
  <c r="BL17" i="353"/>
  <c r="BK17" i="353"/>
  <c r="BJ17" i="353"/>
  <c r="W17" i="353"/>
  <c r="V17" i="353"/>
  <c r="S17" i="353"/>
  <c r="R17" i="353"/>
  <c r="O17" i="353"/>
  <c r="N17" i="353"/>
  <c r="L17" i="353"/>
  <c r="C17" i="353"/>
  <c r="BO16" i="353"/>
  <c r="BN16" i="353"/>
  <c r="BM16" i="353"/>
  <c r="BL16" i="353"/>
  <c r="BK16" i="353"/>
  <c r="BJ16" i="353"/>
  <c r="X16" i="353"/>
  <c r="U16" i="353"/>
  <c r="T16" i="353"/>
  <c r="Q16" i="353"/>
  <c r="P16" i="353"/>
  <c r="M16" i="353"/>
  <c r="L16" i="353"/>
  <c r="C16" i="353"/>
  <c r="BO15" i="353"/>
  <c r="BN15" i="353"/>
  <c r="BM15" i="353"/>
  <c r="BL15" i="353"/>
  <c r="BK15" i="353"/>
  <c r="BJ15" i="353"/>
  <c r="AT15" i="353"/>
  <c r="X15" i="353"/>
  <c r="V15" i="353"/>
  <c r="T15" i="353"/>
  <c r="R15" i="353"/>
  <c r="P15" i="353"/>
  <c r="N15" i="353"/>
  <c r="L15" i="353"/>
  <c r="C15" i="353"/>
  <c r="BO14" i="353"/>
  <c r="BN14" i="353"/>
  <c r="BM14" i="353"/>
  <c r="BL14" i="353"/>
  <c r="BK14" i="353"/>
  <c r="BJ14" i="353"/>
  <c r="W14" i="353"/>
  <c r="W18" i="353" s="1"/>
  <c r="AB14" i="353" s="1"/>
  <c r="AL14" i="353" s="1"/>
  <c r="AW14" i="353" s="1"/>
  <c r="U14" i="353"/>
  <c r="U18" i="353" s="1"/>
  <c r="AB12" i="353" s="1"/>
  <c r="S14" i="353"/>
  <c r="Q14" i="353"/>
  <c r="O14" i="353"/>
  <c r="M14" i="353"/>
  <c r="L14" i="353"/>
  <c r="BO13" i="353"/>
  <c r="BN13" i="353"/>
  <c r="BM13" i="353"/>
  <c r="BL13" i="353"/>
  <c r="BK13" i="353"/>
  <c r="BJ13" i="353"/>
  <c r="AT13" i="353"/>
  <c r="X13" i="353"/>
  <c r="X18" i="353" s="1"/>
  <c r="AB15" i="353" s="1"/>
  <c r="W13" i="353"/>
  <c r="T13" i="353"/>
  <c r="S13" i="353"/>
  <c r="S18" i="353" s="1"/>
  <c r="AA14" i="353" s="1"/>
  <c r="AK14" i="353" s="1"/>
  <c r="P13" i="353"/>
  <c r="P18" i="353" s="1"/>
  <c r="Z15" i="353" s="1"/>
  <c r="O13" i="353"/>
  <c r="L13" i="353"/>
  <c r="H13" i="353"/>
  <c r="AI15" i="353" s="1"/>
  <c r="C13" i="353"/>
  <c r="BO12" i="353"/>
  <c r="BN12" i="353"/>
  <c r="BM12" i="353"/>
  <c r="BL12" i="353"/>
  <c r="BK12" i="353"/>
  <c r="BJ12" i="353"/>
  <c r="AT12" i="353"/>
  <c r="V12" i="353"/>
  <c r="U12" i="353"/>
  <c r="R12" i="353"/>
  <c r="R18" i="353" s="1"/>
  <c r="AA13" i="353" s="1"/>
  <c r="AK13" i="353" s="1"/>
  <c r="Q12" i="353"/>
  <c r="N12" i="353"/>
  <c r="M12" i="353"/>
  <c r="L12" i="353"/>
  <c r="H12" i="353"/>
  <c r="AI13" i="353" s="1"/>
  <c r="C12" i="353"/>
  <c r="AI12" i="353" s="1"/>
  <c r="AN11" i="353" s="1"/>
  <c r="AQ11" i="353"/>
  <c r="AO11" i="353"/>
  <c r="BO94" i="352"/>
  <c r="BN94" i="352"/>
  <c r="BM94" i="352"/>
  <c r="BL94" i="352"/>
  <c r="BK94" i="352"/>
  <c r="BJ94" i="352"/>
  <c r="BO93" i="352"/>
  <c r="BN93" i="352"/>
  <c r="BM93" i="352"/>
  <c r="BL93" i="352"/>
  <c r="BK93" i="352"/>
  <c r="BJ93" i="352"/>
  <c r="BO92" i="352"/>
  <c r="BN92" i="352"/>
  <c r="BM92" i="352"/>
  <c r="BL92" i="352"/>
  <c r="BK92" i="352"/>
  <c r="BJ92" i="352"/>
  <c r="BO91" i="352"/>
  <c r="BN91" i="352"/>
  <c r="BM91" i="352"/>
  <c r="BL91" i="352"/>
  <c r="BK91" i="352"/>
  <c r="BJ91" i="352"/>
  <c r="BO90" i="352"/>
  <c r="BN90" i="352"/>
  <c r="BM90" i="352"/>
  <c r="BL90" i="352"/>
  <c r="BK90" i="352"/>
  <c r="BJ90" i="352"/>
  <c r="BX89" i="352"/>
  <c r="BO89" i="352"/>
  <c r="BN89" i="352"/>
  <c r="BM89" i="352"/>
  <c r="BL89" i="352"/>
  <c r="BK89" i="352"/>
  <c r="BJ89" i="352"/>
  <c r="BV77" i="352"/>
  <c r="BV76" i="352"/>
  <c r="BS76" i="352"/>
  <c r="CC75" i="352"/>
  <c r="CC74" i="352"/>
  <c r="C74" i="352"/>
  <c r="BV73" i="352"/>
  <c r="BS73" i="352"/>
  <c r="U73" i="352"/>
  <c r="AB67" i="352" s="1"/>
  <c r="AL67" i="352" s="1"/>
  <c r="AW67" i="352" s="1"/>
  <c r="C73" i="352"/>
  <c r="BV72" i="352"/>
  <c r="BS72" i="352"/>
  <c r="BO72" i="352"/>
  <c r="BN72" i="352"/>
  <c r="BM72" i="352"/>
  <c r="BL72" i="352"/>
  <c r="BK72" i="352"/>
  <c r="BJ72" i="352"/>
  <c r="BP72" i="352" s="1"/>
  <c r="W72" i="352"/>
  <c r="V72" i="352"/>
  <c r="S72" i="352"/>
  <c r="R72" i="352"/>
  <c r="O72" i="352"/>
  <c r="N72" i="352"/>
  <c r="L72" i="352"/>
  <c r="CH71" i="352"/>
  <c r="BO71" i="352"/>
  <c r="BN71" i="352"/>
  <c r="BM71" i="352"/>
  <c r="BL71" i="352"/>
  <c r="BK71" i="352"/>
  <c r="BP71" i="352" s="1"/>
  <c r="BJ71" i="352"/>
  <c r="X71" i="352"/>
  <c r="U71" i="352"/>
  <c r="T71" i="352"/>
  <c r="Q71" i="352"/>
  <c r="P71" i="352"/>
  <c r="M71" i="352"/>
  <c r="M73" i="352" s="1"/>
  <c r="Z67" i="352" s="1"/>
  <c r="L71" i="352"/>
  <c r="CH70" i="352"/>
  <c r="BO70" i="352"/>
  <c r="BN70" i="352"/>
  <c r="BM70" i="352"/>
  <c r="BL70" i="352"/>
  <c r="BK70" i="352"/>
  <c r="BJ70" i="352"/>
  <c r="BP70" i="352" s="1"/>
  <c r="X70" i="352"/>
  <c r="V70" i="352"/>
  <c r="T70" i="352"/>
  <c r="R70" i="352"/>
  <c r="P70" i="352"/>
  <c r="N70" i="352"/>
  <c r="L70" i="352"/>
  <c r="H70" i="352"/>
  <c r="C70" i="352"/>
  <c r="BV69" i="352"/>
  <c r="BO69" i="352"/>
  <c r="BN69" i="352"/>
  <c r="BM69" i="352"/>
  <c r="BL69" i="352"/>
  <c r="BK69" i="352"/>
  <c r="BJ69" i="352"/>
  <c r="AT69" i="352"/>
  <c r="AI69" i="352"/>
  <c r="W69" i="352"/>
  <c r="U69" i="352"/>
  <c r="S69" i="352"/>
  <c r="Q69" i="352"/>
  <c r="O69" i="352"/>
  <c r="M69" i="352"/>
  <c r="L69" i="352"/>
  <c r="BV68" i="352"/>
  <c r="BS68" i="352"/>
  <c r="BO68" i="352"/>
  <c r="BN68" i="352"/>
  <c r="BM68" i="352"/>
  <c r="BL68" i="352"/>
  <c r="BP68" i="352" s="1"/>
  <c r="BK68" i="352"/>
  <c r="BJ68" i="352"/>
  <c r="AI68" i="352"/>
  <c r="X68" i="352"/>
  <c r="W68" i="352"/>
  <c r="T68" i="352"/>
  <c r="T73" i="352" s="1"/>
  <c r="AA70" i="352" s="1"/>
  <c r="AK70" i="352" s="1"/>
  <c r="S68" i="352"/>
  <c r="S73" i="352" s="1"/>
  <c r="P68" i="352"/>
  <c r="O68" i="352"/>
  <c r="L68" i="352"/>
  <c r="H68" i="352"/>
  <c r="H71" i="352" s="1"/>
  <c r="C68" i="352"/>
  <c r="H72" i="352" s="1"/>
  <c r="CC67" i="352"/>
  <c r="BO67" i="352"/>
  <c r="BN67" i="352"/>
  <c r="BM67" i="352"/>
  <c r="BL67" i="352"/>
  <c r="BK67" i="352"/>
  <c r="BJ67" i="352"/>
  <c r="BP67" i="352" s="1"/>
  <c r="V67" i="352"/>
  <c r="V73" i="352" s="1"/>
  <c r="AB68" i="352" s="1"/>
  <c r="AL68" i="352" s="1"/>
  <c r="AW68" i="352" s="1"/>
  <c r="U67" i="352"/>
  <c r="R67" i="352"/>
  <c r="Q67" i="352"/>
  <c r="Q73" i="352" s="1"/>
  <c r="AA67" i="352" s="1"/>
  <c r="N67" i="352"/>
  <c r="N73" i="352" s="1"/>
  <c r="Z68" i="352" s="1"/>
  <c r="M67" i="352"/>
  <c r="L67" i="352"/>
  <c r="H67" i="352"/>
  <c r="C72" i="352" s="1"/>
  <c r="C67" i="352"/>
  <c r="CC66" i="352"/>
  <c r="AP66" i="352"/>
  <c r="BV65" i="352"/>
  <c r="BS65" i="352"/>
  <c r="BV64" i="352"/>
  <c r="BS64" i="352"/>
  <c r="C62" i="352"/>
  <c r="BV61" i="352"/>
  <c r="BO61" i="352"/>
  <c r="BN61" i="352"/>
  <c r="BM61" i="352"/>
  <c r="BL61" i="352"/>
  <c r="BK61" i="352"/>
  <c r="BJ61" i="352"/>
  <c r="BP61" i="352" s="1"/>
  <c r="W61" i="352"/>
  <c r="V61" i="352"/>
  <c r="S61" i="352"/>
  <c r="R61" i="352"/>
  <c r="O61" i="352"/>
  <c r="N61" i="352"/>
  <c r="L61" i="352"/>
  <c r="CM60" i="352"/>
  <c r="BV60" i="352"/>
  <c r="BS60" i="352"/>
  <c r="BO60" i="352"/>
  <c r="BN60" i="352"/>
  <c r="BM60" i="352"/>
  <c r="BL60" i="352"/>
  <c r="BK60" i="352"/>
  <c r="BP60" i="352" s="1"/>
  <c r="BJ60" i="352"/>
  <c r="X60" i="352"/>
  <c r="U60" i="352"/>
  <c r="U62" i="352" s="1"/>
  <c r="AB56" i="352" s="1"/>
  <c r="AL56" i="352" s="1"/>
  <c r="AW56" i="352" s="1"/>
  <c r="T60" i="352"/>
  <c r="Q60" i="352"/>
  <c r="P60" i="352"/>
  <c r="M60" i="352"/>
  <c r="M62" i="352" s="1"/>
  <c r="Z56" i="352" s="1"/>
  <c r="L60" i="352"/>
  <c r="CM59" i="352"/>
  <c r="CC59" i="352"/>
  <c r="BO59" i="352"/>
  <c r="BN59" i="352"/>
  <c r="BM59" i="352"/>
  <c r="BL59" i="352"/>
  <c r="BK59" i="352"/>
  <c r="BJ59" i="352"/>
  <c r="BP59" i="352" s="1"/>
  <c r="X59" i="352"/>
  <c r="V59" i="352"/>
  <c r="T59" i="352"/>
  <c r="R59" i="352"/>
  <c r="R62" i="352" s="1"/>
  <c r="AA57" i="352" s="1"/>
  <c r="P59" i="352"/>
  <c r="N59" i="352"/>
  <c r="L59" i="352"/>
  <c r="C59" i="352"/>
  <c r="CC58" i="352"/>
  <c r="BO58" i="352"/>
  <c r="BN58" i="352"/>
  <c r="BM58" i="352"/>
  <c r="BL58" i="352"/>
  <c r="BP58" i="352" s="1"/>
  <c r="BK58" i="352"/>
  <c r="BJ58" i="352"/>
  <c r="AI58" i="352"/>
  <c r="W58" i="352"/>
  <c r="U58" i="352"/>
  <c r="S58" i="352"/>
  <c r="Q58" i="352"/>
  <c r="O58" i="352"/>
  <c r="M58" i="352"/>
  <c r="L58" i="352"/>
  <c r="BV57" i="352"/>
  <c r="BO57" i="352"/>
  <c r="BN57" i="352"/>
  <c r="BM57" i="352"/>
  <c r="BL57" i="352"/>
  <c r="BK57" i="352"/>
  <c r="BP57" i="352" s="1"/>
  <c r="BJ57" i="352"/>
  <c r="X57" i="352"/>
  <c r="X62" i="352" s="1"/>
  <c r="AB59" i="352" s="1"/>
  <c r="AL59" i="352" s="1"/>
  <c r="AW59" i="352" s="1"/>
  <c r="W57" i="352"/>
  <c r="T57" i="352"/>
  <c r="T62" i="352" s="1"/>
  <c r="AA59" i="352" s="1"/>
  <c r="AK59" i="352" s="1"/>
  <c r="S57" i="352"/>
  <c r="S62" i="352" s="1"/>
  <c r="AA58" i="352" s="1"/>
  <c r="P57" i="352"/>
  <c r="P62" i="352" s="1"/>
  <c r="Z59" i="352" s="1"/>
  <c r="O57" i="352"/>
  <c r="L57" i="352"/>
  <c r="H57" i="352"/>
  <c r="C57" i="352"/>
  <c r="H58" i="352" s="1"/>
  <c r="BV56" i="352"/>
  <c r="BS56" i="352"/>
  <c r="BO56" i="352"/>
  <c r="BN56" i="352"/>
  <c r="BM56" i="352"/>
  <c r="BL56" i="352"/>
  <c r="BK56" i="352"/>
  <c r="BJ56" i="352"/>
  <c r="V56" i="352"/>
  <c r="U56" i="352"/>
  <c r="R56" i="352"/>
  <c r="Q56" i="352"/>
  <c r="Q62" i="352" s="1"/>
  <c r="AA56" i="352" s="1"/>
  <c r="N56" i="352"/>
  <c r="N62" i="352" s="1"/>
  <c r="Z57" i="352" s="1"/>
  <c r="M56" i="352"/>
  <c r="L56" i="352"/>
  <c r="H56" i="352"/>
  <c r="C61" i="352" s="1"/>
  <c r="C56" i="352"/>
  <c r="CH55" i="352"/>
  <c r="CH54" i="352"/>
  <c r="BV53" i="352"/>
  <c r="BS53" i="352"/>
  <c r="BV52" i="352"/>
  <c r="BS52" i="352"/>
  <c r="CC51" i="352"/>
  <c r="X51" i="352"/>
  <c r="AB48" i="352" s="1"/>
  <c r="P51" i="352"/>
  <c r="Z48" i="352" s="1"/>
  <c r="C51" i="352"/>
  <c r="CC50" i="352"/>
  <c r="BO50" i="352"/>
  <c r="BN50" i="352"/>
  <c r="BM50" i="352"/>
  <c r="BL50" i="352"/>
  <c r="BP50" i="352" s="1"/>
  <c r="BK50" i="352"/>
  <c r="BJ50" i="352"/>
  <c r="W50" i="352"/>
  <c r="V50" i="352"/>
  <c r="S50" i="352"/>
  <c r="R50" i="352"/>
  <c r="O50" i="352"/>
  <c r="N50" i="352"/>
  <c r="L50" i="352"/>
  <c r="H50" i="352"/>
  <c r="BV49" i="352"/>
  <c r="BS49" i="352"/>
  <c r="BO49" i="352"/>
  <c r="BN49" i="352"/>
  <c r="BM49" i="352"/>
  <c r="BL49" i="352"/>
  <c r="BK49" i="352"/>
  <c r="BJ49" i="352"/>
  <c r="X49" i="352"/>
  <c r="U49" i="352"/>
  <c r="T49" i="352"/>
  <c r="Q49" i="352"/>
  <c r="P49" i="352"/>
  <c r="M49" i="352"/>
  <c r="L49" i="352"/>
  <c r="H49" i="352"/>
  <c r="BV48" i="352"/>
  <c r="BS48" i="352"/>
  <c r="BO48" i="352"/>
  <c r="BN48" i="352"/>
  <c r="BM48" i="352"/>
  <c r="BL48" i="352"/>
  <c r="BK48" i="352"/>
  <c r="BJ48" i="352"/>
  <c r="BP48" i="352" s="1"/>
  <c r="AT48" i="352"/>
  <c r="AL48" i="352"/>
  <c r="AW48" i="352" s="1"/>
  <c r="AC48" i="352"/>
  <c r="X48" i="352"/>
  <c r="V48" i="352"/>
  <c r="T48" i="352"/>
  <c r="R48" i="352"/>
  <c r="P48" i="352"/>
  <c r="N48" i="352"/>
  <c r="L48" i="352"/>
  <c r="H48" i="352"/>
  <c r="BO47" i="352"/>
  <c r="BN47" i="352"/>
  <c r="BM47" i="352"/>
  <c r="BL47" i="352"/>
  <c r="BK47" i="352"/>
  <c r="BJ47" i="352"/>
  <c r="BP47" i="352" s="1"/>
  <c r="AT47" i="352"/>
  <c r="AK47" i="352"/>
  <c r="AI47" i="352"/>
  <c r="W47" i="352"/>
  <c r="U47" i="352"/>
  <c r="U51" i="352" s="1"/>
  <c r="AB45" i="352" s="1"/>
  <c r="AL45" i="352" s="1"/>
  <c r="AW45" i="352" s="1"/>
  <c r="S47" i="352"/>
  <c r="Q47" i="352"/>
  <c r="O47" i="352"/>
  <c r="M47" i="352"/>
  <c r="M51" i="352" s="1"/>
  <c r="Z45" i="352" s="1"/>
  <c r="L47" i="352"/>
  <c r="C47" i="352"/>
  <c r="BO46" i="352"/>
  <c r="BN46" i="352"/>
  <c r="BM46" i="352"/>
  <c r="BL46" i="352"/>
  <c r="BP46" i="352" s="1"/>
  <c r="BK46" i="352"/>
  <c r="BJ46" i="352"/>
  <c r="AI46" i="352"/>
  <c r="X46" i="352"/>
  <c r="W46" i="352"/>
  <c r="T46" i="352"/>
  <c r="T51" i="352" s="1"/>
  <c r="AA48" i="352" s="1"/>
  <c r="AK48" i="352" s="1"/>
  <c r="S46" i="352"/>
  <c r="S51" i="352" s="1"/>
  <c r="AA47" i="352" s="1"/>
  <c r="P46" i="352"/>
  <c r="O46" i="352"/>
  <c r="L46" i="352"/>
  <c r="H46" i="352"/>
  <c r="AI48" i="352" s="1"/>
  <c r="C46" i="352"/>
  <c r="H47" i="352" s="1"/>
  <c r="BO45" i="352"/>
  <c r="BN45" i="352"/>
  <c r="BM45" i="352"/>
  <c r="BL45" i="352"/>
  <c r="BK45" i="352"/>
  <c r="BP45" i="352" s="1"/>
  <c r="BJ45" i="352"/>
  <c r="AI45" i="352"/>
  <c r="V45" i="352"/>
  <c r="V51" i="352" s="1"/>
  <c r="AB46" i="352" s="1"/>
  <c r="AL46" i="352" s="1"/>
  <c r="AW46" i="352" s="1"/>
  <c r="U45" i="352"/>
  <c r="R45" i="352"/>
  <c r="R51" i="352" s="1"/>
  <c r="AA46" i="352" s="1"/>
  <c r="Q45" i="352"/>
  <c r="Q51" i="352" s="1"/>
  <c r="AA45" i="352" s="1"/>
  <c r="N45" i="352"/>
  <c r="N51" i="352" s="1"/>
  <c r="Z46" i="352" s="1"/>
  <c r="M45" i="352"/>
  <c r="L45" i="352"/>
  <c r="H45" i="352"/>
  <c r="C50" i="352" s="1"/>
  <c r="C45" i="352"/>
  <c r="C49" i="352" s="1"/>
  <c r="CT44" i="352"/>
  <c r="CP44" i="352"/>
  <c r="CK44" i="352"/>
  <c r="CF44" i="352"/>
  <c r="BY44" i="352"/>
  <c r="AQ44" i="352"/>
  <c r="AP44" i="352"/>
  <c r="T40" i="352"/>
  <c r="AA37" i="352" s="1"/>
  <c r="S40" i="352"/>
  <c r="AA36" i="352" s="1"/>
  <c r="C40" i="352"/>
  <c r="BO39" i="352"/>
  <c r="BN39" i="352"/>
  <c r="BM39" i="352"/>
  <c r="BL39" i="352"/>
  <c r="BK39" i="352"/>
  <c r="BJ39" i="352"/>
  <c r="W39" i="352"/>
  <c r="V39" i="352"/>
  <c r="S39" i="352"/>
  <c r="R39" i="352"/>
  <c r="O39" i="352"/>
  <c r="N39" i="352"/>
  <c r="L39" i="352"/>
  <c r="BO38" i="352"/>
  <c r="BN38" i="352"/>
  <c r="BM38" i="352"/>
  <c r="BL38" i="352"/>
  <c r="BP38" i="352" s="1"/>
  <c r="BK38" i="352"/>
  <c r="BJ38" i="352"/>
  <c r="X38" i="352"/>
  <c r="X40" i="352" s="1"/>
  <c r="AB37" i="352" s="1"/>
  <c r="U38" i="352"/>
  <c r="T38" i="352"/>
  <c r="Q38" i="352"/>
  <c r="P38" i="352"/>
  <c r="P40" i="352" s="1"/>
  <c r="Z37" i="352" s="1"/>
  <c r="M38" i="352"/>
  <c r="L38" i="352"/>
  <c r="BO37" i="352"/>
  <c r="BN37" i="352"/>
  <c r="BM37" i="352"/>
  <c r="BL37" i="352"/>
  <c r="BK37" i="352"/>
  <c r="BJ37" i="352"/>
  <c r="AT37" i="352"/>
  <c r="AK37" i="352"/>
  <c r="AI37" i="352"/>
  <c r="AQ33" i="352" s="1"/>
  <c r="X37" i="352"/>
  <c r="V37" i="352"/>
  <c r="T37" i="352"/>
  <c r="R37" i="352"/>
  <c r="P37" i="352"/>
  <c r="N37" i="352"/>
  <c r="L37" i="352"/>
  <c r="C37" i="352"/>
  <c r="BO36" i="352"/>
  <c r="BN36" i="352"/>
  <c r="BM36" i="352"/>
  <c r="BL36" i="352"/>
  <c r="BK36" i="352"/>
  <c r="BJ36" i="352"/>
  <c r="AK36" i="352"/>
  <c r="W36" i="352"/>
  <c r="U36" i="352"/>
  <c r="S36" i="352"/>
  <c r="Q36" i="352"/>
  <c r="O36" i="352"/>
  <c r="M36" i="352"/>
  <c r="L36" i="352"/>
  <c r="C36" i="352"/>
  <c r="BO35" i="352"/>
  <c r="BN35" i="352"/>
  <c r="BM35" i="352"/>
  <c r="BL35" i="352"/>
  <c r="BK35" i="352"/>
  <c r="BJ35" i="352"/>
  <c r="AT35" i="352"/>
  <c r="AK35" i="352"/>
  <c r="AI35" i="352"/>
  <c r="X35" i="352"/>
  <c r="W35" i="352"/>
  <c r="W40" i="352" s="1"/>
  <c r="AB36" i="352" s="1"/>
  <c r="T35" i="352"/>
  <c r="S35" i="352"/>
  <c r="P35" i="352"/>
  <c r="O35" i="352"/>
  <c r="O40" i="352" s="1"/>
  <c r="Z36" i="352" s="1"/>
  <c r="L35" i="352"/>
  <c r="H35" i="352"/>
  <c r="H38" i="352" s="1"/>
  <c r="C35" i="352"/>
  <c r="BO34" i="352"/>
  <c r="BN34" i="352"/>
  <c r="BM34" i="352"/>
  <c r="BL34" i="352"/>
  <c r="BK34" i="352"/>
  <c r="BJ34" i="352"/>
  <c r="BP34" i="352" s="1"/>
  <c r="AW34" i="352"/>
  <c r="AF34" i="352"/>
  <c r="V34" i="352"/>
  <c r="U34" i="352"/>
  <c r="U40" i="352" s="1"/>
  <c r="AB34" i="352" s="1"/>
  <c r="AL34" i="352" s="1"/>
  <c r="R34" i="352"/>
  <c r="R40" i="352" s="1"/>
  <c r="AA35" i="352" s="1"/>
  <c r="Q34" i="352"/>
  <c r="Q40" i="352" s="1"/>
  <c r="AA34" i="352" s="1"/>
  <c r="AK34" i="352" s="1"/>
  <c r="N34" i="352"/>
  <c r="N40" i="352" s="1"/>
  <c r="Z35" i="352" s="1"/>
  <c r="AJ35" i="352" s="1"/>
  <c r="M34" i="352"/>
  <c r="M40" i="352" s="1"/>
  <c r="Z34" i="352" s="1"/>
  <c r="L34" i="352"/>
  <c r="H34" i="352"/>
  <c r="C39" i="352" s="1"/>
  <c r="C34" i="352"/>
  <c r="AO33" i="352"/>
  <c r="S29" i="352"/>
  <c r="AA25" i="352" s="1"/>
  <c r="C29" i="352"/>
  <c r="BO28" i="352"/>
  <c r="BN28" i="352"/>
  <c r="BM28" i="352"/>
  <c r="BL28" i="352"/>
  <c r="BK28" i="352"/>
  <c r="BJ28" i="352"/>
  <c r="W28" i="352"/>
  <c r="V28" i="352"/>
  <c r="S28" i="352"/>
  <c r="R28" i="352"/>
  <c r="O28" i="352"/>
  <c r="N28" i="352"/>
  <c r="L28" i="352"/>
  <c r="BO27" i="352"/>
  <c r="BN27" i="352"/>
  <c r="BM27" i="352"/>
  <c r="BL27" i="352"/>
  <c r="BP27" i="352" s="1"/>
  <c r="BK27" i="352"/>
  <c r="BJ27" i="352"/>
  <c r="X27" i="352"/>
  <c r="U27" i="352"/>
  <c r="T27" i="352"/>
  <c r="Q27" i="352"/>
  <c r="P27" i="352"/>
  <c r="M27" i="352"/>
  <c r="L27" i="352"/>
  <c r="H27" i="352"/>
  <c r="BO26" i="352"/>
  <c r="BN26" i="352"/>
  <c r="BM26" i="352"/>
  <c r="BL26" i="352"/>
  <c r="BP26" i="352" s="1"/>
  <c r="BK26" i="352"/>
  <c r="BJ26" i="352"/>
  <c r="AI26" i="352"/>
  <c r="Z26" i="352"/>
  <c r="X26" i="352"/>
  <c r="V26" i="352"/>
  <c r="T26" i="352"/>
  <c r="T29" i="352" s="1"/>
  <c r="AA26" i="352" s="1"/>
  <c r="R26" i="352"/>
  <c r="P26" i="352"/>
  <c r="N26" i="352"/>
  <c r="L26" i="352"/>
  <c r="H26" i="352"/>
  <c r="BO25" i="352"/>
  <c r="BN25" i="352"/>
  <c r="BM25" i="352"/>
  <c r="BL25" i="352"/>
  <c r="BP25" i="352" s="1"/>
  <c r="BK25" i="352"/>
  <c r="BJ25" i="352"/>
  <c r="W25" i="352"/>
  <c r="U25" i="352"/>
  <c r="S25" i="352"/>
  <c r="Q25" i="352"/>
  <c r="O25" i="352"/>
  <c r="M25" i="352"/>
  <c r="L25" i="352"/>
  <c r="BO24" i="352"/>
  <c r="BN24" i="352"/>
  <c r="BM24" i="352"/>
  <c r="BL24" i="352"/>
  <c r="BK24" i="352"/>
  <c r="BJ24" i="352"/>
  <c r="BP24" i="352" s="1"/>
  <c r="X24" i="352"/>
  <c r="X29" i="352" s="1"/>
  <c r="AB26" i="352" s="1"/>
  <c r="AL26" i="352" s="1"/>
  <c r="AW26" i="352" s="1"/>
  <c r="W24" i="352"/>
  <c r="W29" i="352" s="1"/>
  <c r="AB25" i="352" s="1"/>
  <c r="AL25" i="352" s="1"/>
  <c r="AW25" i="352" s="1"/>
  <c r="T24" i="352"/>
  <c r="S24" i="352"/>
  <c r="P24" i="352"/>
  <c r="P29" i="352" s="1"/>
  <c r="O24" i="352"/>
  <c r="O29" i="352" s="1"/>
  <c r="Z25" i="352" s="1"/>
  <c r="L24" i="352"/>
  <c r="H24" i="352"/>
  <c r="C24" i="352"/>
  <c r="CK23" i="352"/>
  <c r="CA23" i="352"/>
  <c r="BO23" i="352"/>
  <c r="BN23" i="352"/>
  <c r="BM23" i="352"/>
  <c r="BL23" i="352"/>
  <c r="BK23" i="352"/>
  <c r="BP23" i="352" s="1"/>
  <c r="BJ23" i="352"/>
  <c r="AI23" i="352"/>
  <c r="V23" i="352"/>
  <c r="V29" i="352" s="1"/>
  <c r="AB24" i="352" s="1"/>
  <c r="AL24" i="352" s="1"/>
  <c r="AW24" i="352" s="1"/>
  <c r="U23" i="352"/>
  <c r="R23" i="352"/>
  <c r="Q23" i="352"/>
  <c r="Q29" i="352" s="1"/>
  <c r="AA23" i="352" s="1"/>
  <c r="N23" i="352"/>
  <c r="N29" i="352" s="1"/>
  <c r="Z24" i="352" s="1"/>
  <c r="M23" i="352"/>
  <c r="L23" i="352"/>
  <c r="H23" i="352"/>
  <c r="C23" i="352"/>
  <c r="C27" i="352" s="1"/>
  <c r="CF19" i="352"/>
  <c r="U18" i="352"/>
  <c r="AB12" i="352" s="1"/>
  <c r="N18" i="352"/>
  <c r="Z13" i="352" s="1"/>
  <c r="AD13" i="352" s="1"/>
  <c r="M18" i="352"/>
  <c r="C18" i="352"/>
  <c r="BO17" i="352"/>
  <c r="BN17" i="352"/>
  <c r="BM17" i="352"/>
  <c r="BL17" i="352"/>
  <c r="BK17" i="352"/>
  <c r="BP17" i="352" s="1"/>
  <c r="BJ17" i="352"/>
  <c r="W17" i="352"/>
  <c r="V17" i="352"/>
  <c r="S17" i="352"/>
  <c r="R17" i="352"/>
  <c r="O17" i="352"/>
  <c r="N17" i="352"/>
  <c r="L17" i="352"/>
  <c r="H17" i="352"/>
  <c r="C17" i="352"/>
  <c r="BO16" i="352"/>
  <c r="BN16" i="352"/>
  <c r="BM16" i="352"/>
  <c r="BL16" i="352"/>
  <c r="BK16" i="352"/>
  <c r="BJ16" i="352"/>
  <c r="X16" i="352"/>
  <c r="U16" i="352"/>
  <c r="T16" i="352"/>
  <c r="Q16" i="352"/>
  <c r="P16" i="352"/>
  <c r="M16" i="352"/>
  <c r="L16" i="352"/>
  <c r="H16" i="352"/>
  <c r="BO15" i="352"/>
  <c r="BN15" i="352"/>
  <c r="BM15" i="352"/>
  <c r="BL15" i="352"/>
  <c r="BP15" i="352" s="1"/>
  <c r="BK15" i="352"/>
  <c r="BJ15" i="352"/>
  <c r="AI15" i="352"/>
  <c r="X15" i="352"/>
  <c r="V15" i="352"/>
  <c r="T15" i="352"/>
  <c r="R15" i="352"/>
  <c r="P15" i="352"/>
  <c r="N15" i="352"/>
  <c r="L15" i="352"/>
  <c r="H15" i="352"/>
  <c r="BO14" i="352"/>
  <c r="BN14" i="352"/>
  <c r="BM14" i="352"/>
  <c r="BL14" i="352"/>
  <c r="BK14" i="352"/>
  <c r="BP14" i="352" s="1"/>
  <c r="BJ14" i="352"/>
  <c r="AI14" i="352"/>
  <c r="AT14" i="352" s="1"/>
  <c r="W14" i="352"/>
  <c r="U14" i="352"/>
  <c r="S14" i="352"/>
  <c r="Q14" i="352"/>
  <c r="O14" i="352"/>
  <c r="M14" i="352"/>
  <c r="L14" i="352"/>
  <c r="H14" i="352"/>
  <c r="BO13" i="352"/>
  <c r="BN13" i="352"/>
  <c r="BM13" i="352"/>
  <c r="BL13" i="352"/>
  <c r="BK13" i="352"/>
  <c r="BP13" i="352" s="1"/>
  <c r="BJ13" i="352"/>
  <c r="X13" i="352"/>
  <c r="X18" i="352" s="1"/>
  <c r="AB15" i="352" s="1"/>
  <c r="AL15" i="352" s="1"/>
  <c r="AW15" i="352" s="1"/>
  <c r="W13" i="352"/>
  <c r="T13" i="352"/>
  <c r="S13" i="352"/>
  <c r="P13" i="352"/>
  <c r="P18" i="352" s="1"/>
  <c r="Z15" i="352" s="1"/>
  <c r="O13" i="352"/>
  <c r="L13" i="352"/>
  <c r="H13" i="352"/>
  <c r="C13" i="352"/>
  <c r="BO12" i="352"/>
  <c r="BN12" i="352"/>
  <c r="BM12" i="352"/>
  <c r="BL12" i="352"/>
  <c r="BP12" i="352" s="1"/>
  <c r="BK12" i="352"/>
  <c r="BJ12" i="352"/>
  <c r="AL12" i="352"/>
  <c r="AW12" i="352" s="1"/>
  <c r="AC12" i="352"/>
  <c r="Z12" i="352"/>
  <c r="AD12" i="352" s="1"/>
  <c r="V12" i="352"/>
  <c r="V18" i="352" s="1"/>
  <c r="AB13" i="352" s="1"/>
  <c r="AL13" i="352" s="1"/>
  <c r="AW13" i="352" s="1"/>
  <c r="U12" i="352"/>
  <c r="R12" i="352"/>
  <c r="R18" i="352" s="1"/>
  <c r="AA13" i="352" s="1"/>
  <c r="Q12" i="352"/>
  <c r="Q18" i="352" s="1"/>
  <c r="AA12" i="352" s="1"/>
  <c r="AK12" i="352" s="1"/>
  <c r="AV12" i="352" s="1"/>
  <c r="N12" i="352"/>
  <c r="M12" i="352"/>
  <c r="L12" i="352"/>
  <c r="H12" i="352"/>
  <c r="C12" i="352"/>
  <c r="AP11" i="352"/>
  <c r="BO94" i="351"/>
  <c r="BN94" i="351"/>
  <c r="BM94" i="351"/>
  <c r="BL94" i="351"/>
  <c r="BK94" i="351"/>
  <c r="BJ94" i="351"/>
  <c r="BO93" i="351"/>
  <c r="BN93" i="351"/>
  <c r="BM93" i="351"/>
  <c r="BL93" i="351"/>
  <c r="BK93" i="351"/>
  <c r="BJ93" i="351"/>
  <c r="BO92" i="351"/>
  <c r="BN92" i="351"/>
  <c r="BM92" i="351"/>
  <c r="BL92" i="351"/>
  <c r="BK92" i="351"/>
  <c r="BJ92" i="351"/>
  <c r="BO91" i="351"/>
  <c r="BN91" i="351"/>
  <c r="BM91" i="351"/>
  <c r="BL91" i="351"/>
  <c r="BK91" i="351"/>
  <c r="BJ91" i="351"/>
  <c r="BO90" i="351"/>
  <c r="BN90" i="351"/>
  <c r="BM90" i="351"/>
  <c r="BL90" i="351"/>
  <c r="BK90" i="351"/>
  <c r="BJ90" i="351"/>
  <c r="BX89" i="351"/>
  <c r="BO89" i="351"/>
  <c r="BN89" i="351"/>
  <c r="BM89" i="351"/>
  <c r="BL89" i="351"/>
  <c r="BK89" i="351"/>
  <c r="BJ89" i="351"/>
  <c r="BV77" i="351"/>
  <c r="BV76" i="351"/>
  <c r="BS76" i="351"/>
  <c r="CC75" i="351"/>
  <c r="CC74" i="351"/>
  <c r="C74" i="351"/>
  <c r="BV73" i="351"/>
  <c r="BS73" i="351"/>
  <c r="C73" i="351"/>
  <c r="BV72" i="351"/>
  <c r="BS72" i="351"/>
  <c r="BO72" i="351"/>
  <c r="BN72" i="351"/>
  <c r="BM72" i="351"/>
  <c r="BL72" i="351"/>
  <c r="BK72" i="351"/>
  <c r="BJ72" i="351"/>
  <c r="W72" i="351"/>
  <c r="V72" i="351"/>
  <c r="S72" i="351"/>
  <c r="R72" i="351"/>
  <c r="O72" i="351"/>
  <c r="N72" i="351"/>
  <c r="L72" i="351"/>
  <c r="CH71" i="351"/>
  <c r="BO71" i="351"/>
  <c r="BN71" i="351"/>
  <c r="BM71" i="351"/>
  <c r="BL71" i="351"/>
  <c r="BP71" i="351" s="1"/>
  <c r="BK71" i="351"/>
  <c r="BJ71" i="351"/>
  <c r="X71" i="351"/>
  <c r="U71" i="351"/>
  <c r="T71" i="351"/>
  <c r="T73" i="351" s="1"/>
  <c r="AA70" i="351" s="1"/>
  <c r="AK70" i="351" s="1"/>
  <c r="Q71" i="351"/>
  <c r="P71" i="351"/>
  <c r="M71" i="351"/>
  <c r="L71" i="351"/>
  <c r="CH70" i="351"/>
  <c r="BO70" i="351"/>
  <c r="BN70" i="351"/>
  <c r="BM70" i="351"/>
  <c r="BL70" i="351"/>
  <c r="BK70" i="351"/>
  <c r="BJ70" i="351"/>
  <c r="AT70" i="351"/>
  <c r="X70" i="351"/>
  <c r="X73" i="351" s="1"/>
  <c r="AB70" i="351" s="1"/>
  <c r="AL70" i="351" s="1"/>
  <c r="AW70" i="351" s="1"/>
  <c r="V70" i="351"/>
  <c r="T70" i="351"/>
  <c r="R70" i="351"/>
  <c r="R73" i="351" s="1"/>
  <c r="AA68" i="351" s="1"/>
  <c r="P70" i="351"/>
  <c r="P73" i="351" s="1"/>
  <c r="Z70" i="351" s="1"/>
  <c r="N70" i="351"/>
  <c r="L70" i="351"/>
  <c r="BV69" i="351"/>
  <c r="BO69" i="351"/>
  <c r="BN69" i="351"/>
  <c r="BM69" i="351"/>
  <c r="BL69" i="351"/>
  <c r="BP69" i="351" s="1"/>
  <c r="BK69" i="351"/>
  <c r="BJ69" i="351"/>
  <c r="AT69" i="351"/>
  <c r="AI69" i="351"/>
  <c r="AP66" i="351" s="1"/>
  <c r="W69" i="351"/>
  <c r="U69" i="351"/>
  <c r="S69" i="351"/>
  <c r="Q69" i="351"/>
  <c r="O69" i="351"/>
  <c r="M69" i="351"/>
  <c r="L69" i="351"/>
  <c r="BV68" i="351"/>
  <c r="BS68" i="351"/>
  <c r="BO68" i="351"/>
  <c r="BN68" i="351"/>
  <c r="BM68" i="351"/>
  <c r="BL68" i="351"/>
  <c r="BK68" i="351"/>
  <c r="BP68" i="351" s="1"/>
  <c r="BJ68" i="351"/>
  <c r="AB68" i="351"/>
  <c r="AL68" i="351" s="1"/>
  <c r="AW68" i="351" s="1"/>
  <c r="X68" i="351"/>
  <c r="W68" i="351"/>
  <c r="T68" i="351"/>
  <c r="S68" i="351"/>
  <c r="P68" i="351"/>
  <c r="O68" i="351"/>
  <c r="L68" i="351"/>
  <c r="H68" i="351"/>
  <c r="AI70" i="351" s="1"/>
  <c r="C68" i="351"/>
  <c r="H72" i="351" s="1"/>
  <c r="CC67" i="351"/>
  <c r="BO67" i="351"/>
  <c r="BN67" i="351"/>
  <c r="BM67" i="351"/>
  <c r="BL67" i="351"/>
  <c r="BK67" i="351"/>
  <c r="BJ67" i="351"/>
  <c r="BP67" i="351" s="1"/>
  <c r="AK67" i="351"/>
  <c r="V67" i="351"/>
  <c r="V73" i="351" s="1"/>
  <c r="V74" i="351" s="1"/>
  <c r="U67" i="351"/>
  <c r="U73" i="351" s="1"/>
  <c r="AB67" i="351" s="1"/>
  <c r="AL67" i="351" s="1"/>
  <c r="AW67" i="351" s="1"/>
  <c r="R67" i="351"/>
  <c r="Q67" i="351"/>
  <c r="Q73" i="351" s="1"/>
  <c r="AA67" i="351" s="1"/>
  <c r="N67" i="351"/>
  <c r="M67" i="351"/>
  <c r="M73" i="351" s="1"/>
  <c r="Z67" i="351" s="1"/>
  <c r="L67" i="351"/>
  <c r="H67" i="351"/>
  <c r="C67" i="351"/>
  <c r="C69" i="351" s="1"/>
  <c r="CC66" i="351"/>
  <c r="AQ66" i="351"/>
  <c r="BV65" i="351"/>
  <c r="BS65" i="351"/>
  <c r="BV64" i="351"/>
  <c r="BS64" i="351"/>
  <c r="C62" i="351"/>
  <c r="BV61" i="351"/>
  <c r="BO61" i="351"/>
  <c r="BN61" i="351"/>
  <c r="BM61" i="351"/>
  <c r="BL61" i="351"/>
  <c r="BK61" i="351"/>
  <c r="BJ61" i="351"/>
  <c r="W61" i="351"/>
  <c r="V61" i="351"/>
  <c r="S61" i="351"/>
  <c r="R61" i="351"/>
  <c r="O61" i="351"/>
  <c r="N61" i="351"/>
  <c r="L61" i="351"/>
  <c r="C61" i="351"/>
  <c r="CM60" i="351"/>
  <c r="BV60" i="351"/>
  <c r="BS60" i="351"/>
  <c r="BO60" i="351"/>
  <c r="BN60" i="351"/>
  <c r="BM60" i="351"/>
  <c r="BL60" i="351"/>
  <c r="BP60" i="351" s="1"/>
  <c r="BK60" i="351"/>
  <c r="BJ60" i="351"/>
  <c r="X60" i="351"/>
  <c r="U60" i="351"/>
  <c r="T60" i="351"/>
  <c r="Q60" i="351"/>
  <c r="P60" i="351"/>
  <c r="M60" i="351"/>
  <c r="L60" i="351"/>
  <c r="CM59" i="351"/>
  <c r="CC59" i="351"/>
  <c r="BO59" i="351"/>
  <c r="BN59" i="351"/>
  <c r="BM59" i="351"/>
  <c r="BL59" i="351"/>
  <c r="BK59" i="351"/>
  <c r="BJ59" i="351"/>
  <c r="AT59" i="351"/>
  <c r="X59" i="351"/>
  <c r="V59" i="351"/>
  <c r="T59" i="351"/>
  <c r="R59" i="351"/>
  <c r="R62" i="351" s="1"/>
  <c r="AA57" i="351" s="1"/>
  <c r="P59" i="351"/>
  <c r="N59" i="351"/>
  <c r="L59" i="351"/>
  <c r="CC58" i="351"/>
  <c r="BO58" i="351"/>
  <c r="BN58" i="351"/>
  <c r="BM58" i="351"/>
  <c r="BL58" i="351"/>
  <c r="BK58" i="351"/>
  <c r="BP58" i="351" s="1"/>
  <c r="BJ58" i="351"/>
  <c r="AB58" i="351"/>
  <c r="AL58" i="351" s="1"/>
  <c r="AW58" i="351" s="1"/>
  <c r="W58" i="351"/>
  <c r="U58" i="351"/>
  <c r="S58" i="351"/>
  <c r="Q58" i="351"/>
  <c r="O58" i="351"/>
  <c r="M58" i="351"/>
  <c r="L58" i="351"/>
  <c r="BV57" i="351"/>
  <c r="BO57" i="351"/>
  <c r="BN57" i="351"/>
  <c r="BM57" i="351"/>
  <c r="BL57" i="351"/>
  <c r="BK57" i="351"/>
  <c r="BJ57" i="351"/>
  <c r="AL57" i="351"/>
  <c r="AW57" i="351" s="1"/>
  <c r="X57" i="351"/>
  <c r="X62" i="351" s="1"/>
  <c r="AB59" i="351" s="1"/>
  <c r="AL59" i="351" s="1"/>
  <c r="AW59" i="351" s="1"/>
  <c r="W57" i="351"/>
  <c r="W62" i="351" s="1"/>
  <c r="T57" i="351"/>
  <c r="T62" i="351" s="1"/>
  <c r="AA59" i="351" s="1"/>
  <c r="AK59" i="351" s="1"/>
  <c r="S57" i="351"/>
  <c r="S62" i="351" s="1"/>
  <c r="AA58" i="351" s="1"/>
  <c r="P57" i="351"/>
  <c r="P62" i="351" s="1"/>
  <c r="Z59" i="351" s="1"/>
  <c r="O57" i="351"/>
  <c r="O62" i="351" s="1"/>
  <c r="Z58" i="351" s="1"/>
  <c r="L57" i="351"/>
  <c r="H57" i="351"/>
  <c r="AI59" i="351" s="1"/>
  <c r="C57" i="351"/>
  <c r="H61" i="351" s="1"/>
  <c r="BV56" i="351"/>
  <c r="BS56" i="351"/>
  <c r="BO56" i="351"/>
  <c r="BN56" i="351"/>
  <c r="BM56" i="351"/>
  <c r="BL56" i="351"/>
  <c r="BK56" i="351"/>
  <c r="BJ56" i="351"/>
  <c r="AJ56" i="351"/>
  <c r="V56" i="351"/>
  <c r="V62" i="351" s="1"/>
  <c r="AB57" i="351" s="1"/>
  <c r="U56" i="351"/>
  <c r="U62" i="351" s="1"/>
  <c r="AB56" i="351" s="1"/>
  <c r="AL56" i="351" s="1"/>
  <c r="AW56" i="351" s="1"/>
  <c r="R56" i="351"/>
  <c r="Q56" i="351"/>
  <c r="Q62" i="351" s="1"/>
  <c r="AA56" i="351" s="1"/>
  <c r="N56" i="351"/>
  <c r="N62" i="351" s="1"/>
  <c r="Z57" i="351" s="1"/>
  <c r="M56" i="351"/>
  <c r="M62" i="351" s="1"/>
  <c r="Z56" i="351" s="1"/>
  <c r="L56" i="351"/>
  <c r="H56" i="351"/>
  <c r="AI57" i="351" s="1"/>
  <c r="C56" i="351"/>
  <c r="CH55" i="351"/>
  <c r="AQ55" i="351"/>
  <c r="CH54" i="351"/>
  <c r="BV53" i="351"/>
  <c r="BS53" i="351"/>
  <c r="BV52" i="351"/>
  <c r="BS52" i="351"/>
  <c r="CC51" i="351"/>
  <c r="Q51" i="351"/>
  <c r="AA45" i="351" s="1"/>
  <c r="C51" i="351"/>
  <c r="CC50" i="351"/>
  <c r="BO50" i="351"/>
  <c r="BN50" i="351"/>
  <c r="BM50" i="351"/>
  <c r="BL50" i="351"/>
  <c r="BP50" i="351" s="1"/>
  <c r="BK50" i="351"/>
  <c r="BJ50" i="351"/>
  <c r="W50" i="351"/>
  <c r="V50" i="351"/>
  <c r="S50" i="351"/>
  <c r="R50" i="351"/>
  <c r="O50" i="351"/>
  <c r="N50" i="351"/>
  <c r="L50" i="351"/>
  <c r="H50" i="351"/>
  <c r="BV49" i="351"/>
  <c r="BS49" i="351"/>
  <c r="BO49" i="351"/>
  <c r="BN49" i="351"/>
  <c r="BM49" i="351"/>
  <c r="BL49" i="351"/>
  <c r="BK49" i="351"/>
  <c r="BJ49" i="351"/>
  <c r="X49" i="351"/>
  <c r="U49" i="351"/>
  <c r="T49" i="351"/>
  <c r="Q49" i="351"/>
  <c r="P49" i="351"/>
  <c r="M49" i="351"/>
  <c r="L49" i="351"/>
  <c r="BV48" i="351"/>
  <c r="BS48" i="351"/>
  <c r="BO48" i="351"/>
  <c r="BN48" i="351"/>
  <c r="BM48" i="351"/>
  <c r="BL48" i="351"/>
  <c r="BK48" i="351"/>
  <c r="BJ48" i="351"/>
  <c r="AJ48" i="351"/>
  <c r="AU48" i="351" s="1"/>
  <c r="X48" i="351"/>
  <c r="X51" i="351" s="1"/>
  <c r="AB48" i="351" s="1"/>
  <c r="AL48" i="351" s="1"/>
  <c r="AW48" i="351" s="1"/>
  <c r="V48" i="351"/>
  <c r="T48" i="351"/>
  <c r="R48" i="351"/>
  <c r="P48" i="351"/>
  <c r="P51" i="351" s="1"/>
  <c r="Z48" i="351" s="1"/>
  <c r="N48" i="351"/>
  <c r="L48" i="351"/>
  <c r="C48" i="351"/>
  <c r="BO47" i="351"/>
  <c r="BN47" i="351"/>
  <c r="BM47" i="351"/>
  <c r="BL47" i="351"/>
  <c r="BK47" i="351"/>
  <c r="BJ47" i="351"/>
  <c r="BP47" i="351" s="1"/>
  <c r="AJ47" i="351"/>
  <c r="AI47" i="351"/>
  <c r="AT47" i="351" s="1"/>
  <c r="W47" i="351"/>
  <c r="W51" i="351" s="1"/>
  <c r="AB47" i="351" s="1"/>
  <c r="AL47" i="351" s="1"/>
  <c r="AW47" i="351" s="1"/>
  <c r="U47" i="351"/>
  <c r="U51" i="351" s="1"/>
  <c r="AB45" i="351" s="1"/>
  <c r="AL45" i="351" s="1"/>
  <c r="AW45" i="351" s="1"/>
  <c r="S47" i="351"/>
  <c r="Q47" i="351"/>
  <c r="O47" i="351"/>
  <c r="M47" i="351"/>
  <c r="M51" i="351" s="1"/>
  <c r="Z45" i="351" s="1"/>
  <c r="L47" i="351"/>
  <c r="BO46" i="351"/>
  <c r="BN46" i="351"/>
  <c r="BM46" i="351"/>
  <c r="BL46" i="351"/>
  <c r="BP46" i="351" s="1"/>
  <c r="BK46" i="351"/>
  <c r="BJ46" i="351"/>
  <c r="AI46" i="351"/>
  <c r="X46" i="351"/>
  <c r="W46" i="351"/>
  <c r="T46" i="351"/>
  <c r="T51" i="351" s="1"/>
  <c r="AA48" i="351" s="1"/>
  <c r="S46" i="351"/>
  <c r="S51" i="351" s="1"/>
  <c r="AA47" i="351" s="1"/>
  <c r="P46" i="351"/>
  <c r="O46" i="351"/>
  <c r="O51" i="351" s="1"/>
  <c r="Z47" i="351" s="1"/>
  <c r="L46" i="351"/>
  <c r="H46" i="351"/>
  <c r="AI48" i="351" s="1"/>
  <c r="AT48" i="351" s="1"/>
  <c r="C46" i="351"/>
  <c r="H47" i="351" s="1"/>
  <c r="BO45" i="351"/>
  <c r="BN45" i="351"/>
  <c r="BM45" i="351"/>
  <c r="BL45" i="351"/>
  <c r="BP45" i="351" s="1"/>
  <c r="BK45" i="351"/>
  <c r="BJ45" i="351"/>
  <c r="AI45" i="351"/>
  <c r="V45" i="351"/>
  <c r="V51" i="351" s="1"/>
  <c r="AB46" i="351" s="1"/>
  <c r="AL46" i="351" s="1"/>
  <c r="AW46" i="351" s="1"/>
  <c r="U45" i="351"/>
  <c r="R45" i="351"/>
  <c r="Q45" i="351"/>
  <c r="N45" i="351"/>
  <c r="N51" i="351" s="1"/>
  <c r="Z46" i="351" s="1"/>
  <c r="M45" i="351"/>
  <c r="L45" i="351"/>
  <c r="H45" i="351"/>
  <c r="C50" i="351" s="1"/>
  <c r="C45" i="351"/>
  <c r="CT44" i="351"/>
  <c r="CP44" i="351"/>
  <c r="CK44" i="351"/>
  <c r="CF44" i="351"/>
  <c r="BY44" i="351"/>
  <c r="AP44" i="351"/>
  <c r="X40" i="351"/>
  <c r="AB37" i="351" s="1"/>
  <c r="AL37" i="351" s="1"/>
  <c r="AW37" i="351" s="1"/>
  <c r="S40" i="351"/>
  <c r="AA36" i="351" s="1"/>
  <c r="AK36" i="351" s="1"/>
  <c r="N40" i="351"/>
  <c r="Z35" i="351" s="1"/>
  <c r="C40" i="351"/>
  <c r="BO39" i="351"/>
  <c r="BN39" i="351"/>
  <c r="BM39" i="351"/>
  <c r="BL39" i="351"/>
  <c r="BK39" i="351"/>
  <c r="BJ39" i="351"/>
  <c r="BP39" i="351" s="1"/>
  <c r="W39" i="351"/>
  <c r="V39" i="351"/>
  <c r="S39" i="351"/>
  <c r="R39" i="351"/>
  <c r="O39" i="351"/>
  <c r="N39" i="351"/>
  <c r="L39" i="351"/>
  <c r="BO38" i="351"/>
  <c r="BN38" i="351"/>
  <c r="BM38" i="351"/>
  <c r="BL38" i="351"/>
  <c r="BP38" i="351" s="1"/>
  <c r="BK38" i="351"/>
  <c r="BJ38" i="351"/>
  <c r="X38" i="351"/>
  <c r="U38" i="351"/>
  <c r="T38" i="351"/>
  <c r="Q38" i="351"/>
  <c r="P38" i="351"/>
  <c r="M38" i="351"/>
  <c r="L38" i="351"/>
  <c r="BO37" i="351"/>
  <c r="BN37" i="351"/>
  <c r="BM37" i="351"/>
  <c r="BL37" i="351"/>
  <c r="BP37" i="351" s="1"/>
  <c r="BK37" i="351"/>
  <c r="BJ37" i="351"/>
  <c r="AI37" i="351"/>
  <c r="AC37" i="351"/>
  <c r="X37" i="351"/>
  <c r="V37" i="351"/>
  <c r="T37" i="351"/>
  <c r="R37" i="351"/>
  <c r="P37" i="351"/>
  <c r="N37" i="351"/>
  <c r="L37" i="351"/>
  <c r="C37" i="351"/>
  <c r="BO36" i="351"/>
  <c r="BN36" i="351"/>
  <c r="BM36" i="351"/>
  <c r="BL36" i="351"/>
  <c r="BP36" i="351" s="1"/>
  <c r="BK36" i="351"/>
  <c r="BJ36" i="351"/>
  <c r="AI36" i="351"/>
  <c r="AC36" i="351"/>
  <c r="W36" i="351"/>
  <c r="U36" i="351"/>
  <c r="S36" i="351"/>
  <c r="Q36" i="351"/>
  <c r="O36" i="351"/>
  <c r="M36" i="351"/>
  <c r="L36" i="351"/>
  <c r="BO35" i="351"/>
  <c r="BN35" i="351"/>
  <c r="BM35" i="351"/>
  <c r="BL35" i="351"/>
  <c r="BP35" i="351" s="1"/>
  <c r="BK35" i="351"/>
  <c r="BJ35" i="351"/>
  <c r="AT35" i="351"/>
  <c r="AI35" i="351"/>
  <c r="X35" i="351"/>
  <c r="W35" i="351"/>
  <c r="W40" i="351" s="1"/>
  <c r="AB36" i="351" s="1"/>
  <c r="AL36" i="351" s="1"/>
  <c r="AW36" i="351" s="1"/>
  <c r="T35" i="351"/>
  <c r="T40" i="351" s="1"/>
  <c r="AA37" i="351" s="1"/>
  <c r="AK37" i="351" s="1"/>
  <c r="S35" i="351"/>
  <c r="P35" i="351"/>
  <c r="P40" i="351" s="1"/>
  <c r="Z37" i="351" s="1"/>
  <c r="O35" i="351"/>
  <c r="O40" i="351" s="1"/>
  <c r="Z36" i="351" s="1"/>
  <c r="L35" i="351"/>
  <c r="H35" i="351"/>
  <c r="H38" i="351" s="1"/>
  <c r="C35" i="351"/>
  <c r="H36" i="351" s="1"/>
  <c r="BO34" i="351"/>
  <c r="BN34" i="351"/>
  <c r="BM34" i="351"/>
  <c r="BL34" i="351"/>
  <c r="BK34" i="351"/>
  <c r="BJ34" i="351"/>
  <c r="V34" i="351"/>
  <c r="U34" i="351"/>
  <c r="R34" i="351"/>
  <c r="R40" i="351" s="1"/>
  <c r="AA35" i="351" s="1"/>
  <c r="AK35" i="351" s="1"/>
  <c r="Q34" i="351"/>
  <c r="Q40" i="351" s="1"/>
  <c r="AA34" i="351" s="1"/>
  <c r="N34" i="351"/>
  <c r="M34" i="351"/>
  <c r="L34" i="351"/>
  <c r="H34" i="351"/>
  <c r="C39" i="351" s="1"/>
  <c r="C34" i="351"/>
  <c r="AO33" i="351"/>
  <c r="T29" i="351"/>
  <c r="O29" i="351"/>
  <c r="Z25" i="351" s="1"/>
  <c r="C29" i="351"/>
  <c r="BO28" i="351"/>
  <c r="BN28" i="351"/>
  <c r="BM28" i="351"/>
  <c r="BL28" i="351"/>
  <c r="BP28" i="351" s="1"/>
  <c r="BK28" i="351"/>
  <c r="BJ28" i="351"/>
  <c r="W28" i="351"/>
  <c r="V28" i="351"/>
  <c r="S28" i="351"/>
  <c r="R28" i="351"/>
  <c r="O28" i="351"/>
  <c r="N28" i="351"/>
  <c r="L28" i="351"/>
  <c r="BO27" i="351"/>
  <c r="BN27" i="351"/>
  <c r="BM27" i="351"/>
  <c r="BL27" i="351"/>
  <c r="BP27" i="351" s="1"/>
  <c r="BK27" i="351"/>
  <c r="BJ27" i="351"/>
  <c r="X27" i="351"/>
  <c r="U27" i="351"/>
  <c r="T27" i="351"/>
  <c r="Q27" i="351"/>
  <c r="P27" i="351"/>
  <c r="M27" i="351"/>
  <c r="L27" i="351"/>
  <c r="BO26" i="351"/>
  <c r="BN26" i="351"/>
  <c r="BM26" i="351"/>
  <c r="BL26" i="351"/>
  <c r="BK26" i="351"/>
  <c r="BJ26" i="351"/>
  <c r="BP26" i="351" s="1"/>
  <c r="AA26" i="351"/>
  <c r="X26" i="351"/>
  <c r="V26" i="351"/>
  <c r="T26" i="351"/>
  <c r="R26" i="351"/>
  <c r="P26" i="351"/>
  <c r="N26" i="351"/>
  <c r="L26" i="351"/>
  <c r="BO25" i="351"/>
  <c r="BN25" i="351"/>
  <c r="BM25" i="351"/>
  <c r="BL25" i="351"/>
  <c r="BP25" i="351" s="1"/>
  <c r="BK25" i="351"/>
  <c r="BJ25" i="351"/>
  <c r="W25" i="351"/>
  <c r="U25" i="351"/>
  <c r="S25" i="351"/>
  <c r="Q25" i="351"/>
  <c r="O25" i="351"/>
  <c r="M25" i="351"/>
  <c r="L25" i="351"/>
  <c r="BO24" i="351"/>
  <c r="BN24" i="351"/>
  <c r="BM24" i="351"/>
  <c r="BL24" i="351"/>
  <c r="BK24" i="351"/>
  <c r="BJ24" i="351"/>
  <c r="BP24" i="351" s="1"/>
  <c r="X24" i="351"/>
  <c r="X29" i="351" s="1"/>
  <c r="AB26" i="351" s="1"/>
  <c r="AL26" i="351" s="1"/>
  <c r="AW26" i="351" s="1"/>
  <c r="W24" i="351"/>
  <c r="W29" i="351" s="1"/>
  <c r="AB25" i="351" s="1"/>
  <c r="AL25" i="351" s="1"/>
  <c r="AW25" i="351" s="1"/>
  <c r="T24" i="351"/>
  <c r="S24" i="351"/>
  <c r="S29" i="351" s="1"/>
  <c r="AA25" i="351" s="1"/>
  <c r="P24" i="351"/>
  <c r="P29" i="351" s="1"/>
  <c r="Z26" i="351" s="1"/>
  <c r="O24" i="351"/>
  <c r="L24" i="351"/>
  <c r="H24" i="351"/>
  <c r="H26" i="351" s="1"/>
  <c r="C24" i="351"/>
  <c r="CK23" i="351"/>
  <c r="CA23" i="351"/>
  <c r="BO23" i="351"/>
  <c r="BN23" i="351"/>
  <c r="BM23" i="351"/>
  <c r="BL23" i="351"/>
  <c r="BK23" i="351"/>
  <c r="BJ23" i="351"/>
  <c r="BP23" i="351" s="1"/>
  <c r="AV23" i="351"/>
  <c r="AK23" i="351"/>
  <c r="AA23" i="351"/>
  <c r="V23" i="351"/>
  <c r="V29" i="351" s="1"/>
  <c r="AB24" i="351" s="1"/>
  <c r="AL24" i="351" s="1"/>
  <c r="AW24" i="351" s="1"/>
  <c r="U23" i="351"/>
  <c r="R23" i="351"/>
  <c r="R29" i="351" s="1"/>
  <c r="AA24" i="351" s="1"/>
  <c r="AK24" i="351" s="1"/>
  <c r="Q23" i="351"/>
  <c r="Q29" i="351" s="1"/>
  <c r="N23" i="351"/>
  <c r="N29" i="351" s="1"/>
  <c r="Z24" i="351" s="1"/>
  <c r="M23" i="351"/>
  <c r="L23" i="351"/>
  <c r="H23" i="351"/>
  <c r="C28" i="351" s="1"/>
  <c r="C23" i="351"/>
  <c r="CF19" i="351"/>
  <c r="C18" i="351"/>
  <c r="BO17" i="351"/>
  <c r="BN17" i="351"/>
  <c r="BM17" i="351"/>
  <c r="BL17" i="351"/>
  <c r="BP17" i="351" s="1"/>
  <c r="BK17" i="351"/>
  <c r="BJ17" i="351"/>
  <c r="W17" i="351"/>
  <c r="V17" i="351"/>
  <c r="S17" i="351"/>
  <c r="R17" i="351"/>
  <c r="O17" i="351"/>
  <c r="N17" i="351"/>
  <c r="L17" i="351"/>
  <c r="H17" i="351"/>
  <c r="BO16" i="351"/>
  <c r="BN16" i="351"/>
  <c r="BM16" i="351"/>
  <c r="BL16" i="351"/>
  <c r="BK16" i="351"/>
  <c r="BJ16" i="351"/>
  <c r="X16" i="351"/>
  <c r="U16" i="351"/>
  <c r="T16" i="351"/>
  <c r="Q16" i="351"/>
  <c r="P16" i="351"/>
  <c r="M16" i="351"/>
  <c r="L16" i="351"/>
  <c r="BO15" i="351"/>
  <c r="BN15" i="351"/>
  <c r="BM15" i="351"/>
  <c r="BL15" i="351"/>
  <c r="BK15" i="351"/>
  <c r="BJ15" i="351"/>
  <c r="BP15" i="351" s="1"/>
  <c r="AT15" i="351"/>
  <c r="AI15" i="351"/>
  <c r="AQ11" i="351" s="1"/>
  <c r="X15" i="351"/>
  <c r="V15" i="351"/>
  <c r="T15" i="351"/>
  <c r="R15" i="351"/>
  <c r="P15" i="351"/>
  <c r="N15" i="351"/>
  <c r="L15" i="351"/>
  <c r="C15" i="351"/>
  <c r="BO14" i="351"/>
  <c r="BN14" i="351"/>
  <c r="BM14" i="351"/>
  <c r="BL14" i="351"/>
  <c r="BK14" i="351"/>
  <c r="BJ14" i="351"/>
  <c r="BP14" i="351" s="1"/>
  <c r="AT14" i="351"/>
  <c r="AI14" i="351"/>
  <c r="W14" i="351"/>
  <c r="U14" i="351"/>
  <c r="S14" i="351"/>
  <c r="Q14" i="351"/>
  <c r="O14" i="351"/>
  <c r="M14" i="351"/>
  <c r="L14" i="351"/>
  <c r="C14" i="351"/>
  <c r="BO13" i="351"/>
  <c r="BN13" i="351"/>
  <c r="BM13" i="351"/>
  <c r="BL13" i="351"/>
  <c r="BK13" i="351"/>
  <c r="BJ13" i="351"/>
  <c r="BP13" i="351" s="1"/>
  <c r="AT13" i="351"/>
  <c r="AI13" i="351"/>
  <c r="AO11" i="351" s="1"/>
  <c r="X13" i="351"/>
  <c r="X18" i="351" s="1"/>
  <c r="AB15" i="351" s="1"/>
  <c r="AL15" i="351" s="1"/>
  <c r="AW15" i="351" s="1"/>
  <c r="W13" i="351"/>
  <c r="W18" i="351" s="1"/>
  <c r="AB14" i="351" s="1"/>
  <c r="AL14" i="351" s="1"/>
  <c r="AW14" i="351" s="1"/>
  <c r="T13" i="351"/>
  <c r="T18" i="351" s="1"/>
  <c r="AA15" i="351" s="1"/>
  <c r="S13" i="351"/>
  <c r="P13" i="351"/>
  <c r="P18" i="351" s="1"/>
  <c r="Z15" i="351" s="1"/>
  <c r="O13" i="351"/>
  <c r="O18" i="351" s="1"/>
  <c r="Z14" i="351" s="1"/>
  <c r="L13" i="351"/>
  <c r="H13" i="351"/>
  <c r="H16" i="351" s="1"/>
  <c r="C13" i="351"/>
  <c r="H14" i="351" s="1"/>
  <c r="BO12" i="351"/>
  <c r="BN12" i="351"/>
  <c r="BM12" i="351"/>
  <c r="BL12" i="351"/>
  <c r="BK12" i="351"/>
  <c r="BJ12" i="351"/>
  <c r="BP12" i="351" s="1"/>
  <c r="V12" i="351"/>
  <c r="V18" i="351" s="1"/>
  <c r="AB13" i="351" s="1"/>
  <c r="AL13" i="351" s="1"/>
  <c r="AW13" i="351" s="1"/>
  <c r="U12" i="351"/>
  <c r="U18" i="351" s="1"/>
  <c r="AB12" i="351" s="1"/>
  <c r="AL12" i="351" s="1"/>
  <c r="AW12" i="351" s="1"/>
  <c r="R12" i="351"/>
  <c r="R18" i="351" s="1"/>
  <c r="AA13" i="351" s="1"/>
  <c r="AK13" i="351" s="1"/>
  <c r="Q12" i="351"/>
  <c r="Q18" i="351" s="1"/>
  <c r="AA12" i="351" s="1"/>
  <c r="N12" i="351"/>
  <c r="N18" i="351" s="1"/>
  <c r="Z13" i="351" s="1"/>
  <c r="M12" i="351"/>
  <c r="M18" i="351" s="1"/>
  <c r="Z12" i="351" s="1"/>
  <c r="L12" i="351"/>
  <c r="H12" i="351"/>
  <c r="C17" i="351" s="1"/>
  <c r="C12" i="351"/>
  <c r="C16" i="351" s="1"/>
  <c r="AP11" i="351"/>
  <c r="BO94" i="350"/>
  <c r="BN94" i="350"/>
  <c r="BM94" i="350"/>
  <c r="BL94" i="350"/>
  <c r="BK94" i="350"/>
  <c r="BJ94" i="350"/>
  <c r="BO93" i="350"/>
  <c r="BN93" i="350"/>
  <c r="BM93" i="350"/>
  <c r="BL93" i="350"/>
  <c r="BK93" i="350"/>
  <c r="BJ93" i="350"/>
  <c r="BO92" i="350"/>
  <c r="BN92" i="350"/>
  <c r="BM92" i="350"/>
  <c r="BL92" i="350"/>
  <c r="BK92" i="350"/>
  <c r="BJ92" i="350"/>
  <c r="BO91" i="350"/>
  <c r="BN91" i="350"/>
  <c r="BM91" i="350"/>
  <c r="BL91" i="350"/>
  <c r="BK91" i="350"/>
  <c r="BJ91" i="350"/>
  <c r="BO90" i="350"/>
  <c r="BN90" i="350"/>
  <c r="BM90" i="350"/>
  <c r="BL90" i="350"/>
  <c r="BK90" i="350"/>
  <c r="BJ90" i="350"/>
  <c r="BX89" i="350"/>
  <c r="BO89" i="350"/>
  <c r="BN89" i="350"/>
  <c r="BM89" i="350"/>
  <c r="BL89" i="350"/>
  <c r="BK89" i="350"/>
  <c r="BJ89" i="350"/>
  <c r="BV77" i="350"/>
  <c r="BV76" i="350"/>
  <c r="BS76" i="350"/>
  <c r="CC75" i="350"/>
  <c r="CC74" i="350"/>
  <c r="W74" i="350"/>
  <c r="S74" i="350"/>
  <c r="O74" i="350"/>
  <c r="C74" i="350"/>
  <c r="BV73" i="350"/>
  <c r="BS73" i="350"/>
  <c r="Q73" i="350"/>
  <c r="AA67" i="350" s="1"/>
  <c r="C73" i="350"/>
  <c r="BV72" i="350"/>
  <c r="BS72" i="350"/>
  <c r="BO72" i="350"/>
  <c r="BN72" i="350"/>
  <c r="BM72" i="350"/>
  <c r="BL72" i="350"/>
  <c r="BK72" i="350"/>
  <c r="BJ72" i="350"/>
  <c r="BP72" i="350" s="1"/>
  <c r="W72" i="350"/>
  <c r="V72" i="350"/>
  <c r="S72" i="350"/>
  <c r="R72" i="350"/>
  <c r="O72" i="350"/>
  <c r="N72" i="350"/>
  <c r="L72" i="350"/>
  <c r="CH71" i="350"/>
  <c r="BO71" i="350"/>
  <c r="BN71" i="350"/>
  <c r="BM71" i="350"/>
  <c r="BL71" i="350"/>
  <c r="BK71" i="350"/>
  <c r="BP71" i="350" s="1"/>
  <c r="BJ71" i="350"/>
  <c r="X71" i="350"/>
  <c r="U71" i="350"/>
  <c r="T71" i="350"/>
  <c r="Q71" i="350"/>
  <c r="P71" i="350"/>
  <c r="M71" i="350"/>
  <c r="L71" i="350"/>
  <c r="CH70" i="350"/>
  <c r="BO70" i="350"/>
  <c r="BN70" i="350"/>
  <c r="BM70" i="350"/>
  <c r="BL70" i="350"/>
  <c r="BK70" i="350"/>
  <c r="BJ70" i="350"/>
  <c r="BP70" i="350" s="1"/>
  <c r="X70" i="350"/>
  <c r="V70" i="350"/>
  <c r="V74" i="350" s="1"/>
  <c r="T70" i="350"/>
  <c r="R70" i="350"/>
  <c r="P70" i="350"/>
  <c r="N70" i="350"/>
  <c r="N74" i="350" s="1"/>
  <c r="L70" i="350"/>
  <c r="C70" i="350"/>
  <c r="BV69" i="350"/>
  <c r="BO69" i="350"/>
  <c r="BN69" i="350"/>
  <c r="BM69" i="350"/>
  <c r="BL69" i="350"/>
  <c r="BK69" i="350"/>
  <c r="BJ69" i="350"/>
  <c r="AT69" i="350"/>
  <c r="AI69" i="350"/>
  <c r="AB69" i="350"/>
  <c r="AL69" i="350" s="1"/>
  <c r="AW69" i="350" s="1"/>
  <c r="W69" i="350"/>
  <c r="U69" i="350"/>
  <c r="U73" i="350" s="1"/>
  <c r="AB67" i="350" s="1"/>
  <c r="AL67" i="350" s="1"/>
  <c r="AW67" i="350" s="1"/>
  <c r="S69" i="350"/>
  <c r="Q69" i="350"/>
  <c r="Q74" i="350" s="1"/>
  <c r="O69" i="350"/>
  <c r="M69" i="350"/>
  <c r="L69" i="350"/>
  <c r="BV68" i="350"/>
  <c r="BS68" i="350"/>
  <c r="BO68" i="350"/>
  <c r="BN68" i="350"/>
  <c r="BM68" i="350"/>
  <c r="BL68" i="350"/>
  <c r="BP68" i="350" s="1"/>
  <c r="BK68" i="350"/>
  <c r="BJ68" i="350"/>
  <c r="AI68" i="350"/>
  <c r="AE68" i="350"/>
  <c r="X68" i="350"/>
  <c r="W68" i="350"/>
  <c r="W73" i="350" s="1"/>
  <c r="T68" i="350"/>
  <c r="S68" i="350"/>
  <c r="S73" i="350" s="1"/>
  <c r="AA69" i="350" s="1"/>
  <c r="P68" i="350"/>
  <c r="O68" i="350"/>
  <c r="O73" i="350" s="1"/>
  <c r="Z69" i="350" s="1"/>
  <c r="L68" i="350"/>
  <c r="H68" i="350"/>
  <c r="H71" i="350" s="1"/>
  <c r="C68" i="350"/>
  <c r="H72" i="350" s="1"/>
  <c r="CC67" i="350"/>
  <c r="BO67" i="350"/>
  <c r="BN67" i="350"/>
  <c r="BM67" i="350"/>
  <c r="BL67" i="350"/>
  <c r="BK67" i="350"/>
  <c r="BJ67" i="350"/>
  <c r="BP67" i="350" s="1"/>
  <c r="V67" i="350"/>
  <c r="V73" i="350" s="1"/>
  <c r="AB68" i="350" s="1"/>
  <c r="AL68" i="350" s="1"/>
  <c r="AW68" i="350" s="1"/>
  <c r="U67" i="350"/>
  <c r="R67" i="350"/>
  <c r="Q67" i="350"/>
  <c r="N67" i="350"/>
  <c r="N73" i="350" s="1"/>
  <c r="Z68" i="350" s="1"/>
  <c r="M67" i="350"/>
  <c r="L67" i="350"/>
  <c r="H67" i="350"/>
  <c r="C72" i="350" s="1"/>
  <c r="C67" i="350"/>
  <c r="CC66" i="350"/>
  <c r="AP66" i="350"/>
  <c r="BV65" i="350"/>
  <c r="BS65" i="350"/>
  <c r="BV64" i="350"/>
  <c r="BS64" i="350"/>
  <c r="U62" i="350"/>
  <c r="AB56" i="350" s="1"/>
  <c r="AL56" i="350" s="1"/>
  <c r="AW56" i="350" s="1"/>
  <c r="Q62" i="350"/>
  <c r="AA56" i="350" s="1"/>
  <c r="M62" i="350"/>
  <c r="Z56" i="350" s="1"/>
  <c r="C62" i="350"/>
  <c r="BV61" i="350"/>
  <c r="BO61" i="350"/>
  <c r="BN61" i="350"/>
  <c r="BM61" i="350"/>
  <c r="BL61" i="350"/>
  <c r="BK61" i="350"/>
  <c r="BJ61" i="350"/>
  <c r="BP61" i="350" s="1"/>
  <c r="W61" i="350"/>
  <c r="V61" i="350"/>
  <c r="S61" i="350"/>
  <c r="R61" i="350"/>
  <c r="O61" i="350"/>
  <c r="N61" i="350"/>
  <c r="L61" i="350"/>
  <c r="CM60" i="350"/>
  <c r="BV60" i="350"/>
  <c r="BS60" i="350"/>
  <c r="BO60" i="350"/>
  <c r="BN60" i="350"/>
  <c r="BM60" i="350"/>
  <c r="BL60" i="350"/>
  <c r="BK60" i="350"/>
  <c r="BP60" i="350" s="1"/>
  <c r="BJ60" i="350"/>
  <c r="X60" i="350"/>
  <c r="U60" i="350"/>
  <c r="T60" i="350"/>
  <c r="Q60" i="350"/>
  <c r="P60" i="350"/>
  <c r="M60" i="350"/>
  <c r="L60" i="350"/>
  <c r="CM59" i="350"/>
  <c r="CC59" i="350"/>
  <c r="BO59" i="350"/>
  <c r="BN59" i="350"/>
  <c r="BM59" i="350"/>
  <c r="BL59" i="350"/>
  <c r="BK59" i="350"/>
  <c r="BJ59" i="350"/>
  <c r="BP59" i="350" s="1"/>
  <c r="X59" i="350"/>
  <c r="V59" i="350"/>
  <c r="T59" i="350"/>
  <c r="R59" i="350"/>
  <c r="R62" i="350" s="1"/>
  <c r="AA57" i="350" s="1"/>
  <c r="P59" i="350"/>
  <c r="N59" i="350"/>
  <c r="L59" i="350"/>
  <c r="C59" i="350"/>
  <c r="CC58" i="350"/>
  <c r="BO58" i="350"/>
  <c r="BN58" i="350"/>
  <c r="BM58" i="350"/>
  <c r="BL58" i="350"/>
  <c r="BP58" i="350" s="1"/>
  <c r="BK58" i="350"/>
  <c r="BJ58" i="350"/>
  <c r="AI58" i="350"/>
  <c r="AA58" i="350"/>
  <c r="W58" i="350"/>
  <c r="U58" i="350"/>
  <c r="S58" i="350"/>
  <c r="Q58" i="350"/>
  <c r="O58" i="350"/>
  <c r="M58" i="350"/>
  <c r="L58" i="350"/>
  <c r="BV57" i="350"/>
  <c r="BO57" i="350"/>
  <c r="BN57" i="350"/>
  <c r="BM57" i="350"/>
  <c r="BL57" i="350"/>
  <c r="BK57" i="350"/>
  <c r="BP57" i="350" s="1"/>
  <c r="BJ57" i="350"/>
  <c r="X57" i="350"/>
  <c r="X62" i="350" s="1"/>
  <c r="AB59" i="350" s="1"/>
  <c r="AL59" i="350" s="1"/>
  <c r="AW59" i="350" s="1"/>
  <c r="W57" i="350"/>
  <c r="W62" i="350" s="1"/>
  <c r="AB58" i="350" s="1"/>
  <c r="AL58" i="350" s="1"/>
  <c r="AW58" i="350" s="1"/>
  <c r="T57" i="350"/>
  <c r="T62" i="350" s="1"/>
  <c r="AA59" i="350" s="1"/>
  <c r="AC59" i="350" s="1"/>
  <c r="S57" i="350"/>
  <c r="S62" i="350" s="1"/>
  <c r="P57" i="350"/>
  <c r="P62" i="350" s="1"/>
  <c r="Z59" i="350" s="1"/>
  <c r="O57" i="350"/>
  <c r="O62" i="350" s="1"/>
  <c r="Z58" i="350" s="1"/>
  <c r="L57" i="350"/>
  <c r="H57" i="350"/>
  <c r="C57" i="350"/>
  <c r="H58" i="350" s="1"/>
  <c r="BV56" i="350"/>
  <c r="BS56" i="350"/>
  <c r="BO56" i="350"/>
  <c r="BN56" i="350"/>
  <c r="BM56" i="350"/>
  <c r="BL56" i="350"/>
  <c r="BK56" i="350"/>
  <c r="BJ56" i="350"/>
  <c r="BP56" i="350" s="1"/>
  <c r="AK56" i="350"/>
  <c r="V56" i="350"/>
  <c r="V62" i="350" s="1"/>
  <c r="AB57" i="350" s="1"/>
  <c r="AL57" i="350" s="1"/>
  <c r="AW57" i="350" s="1"/>
  <c r="U56" i="350"/>
  <c r="R56" i="350"/>
  <c r="Q56" i="350"/>
  <c r="N56" i="350"/>
  <c r="N62" i="350" s="1"/>
  <c r="Z57" i="350" s="1"/>
  <c r="M56" i="350"/>
  <c r="L56" i="350"/>
  <c r="H56" i="350"/>
  <c r="C61" i="350" s="1"/>
  <c r="C56" i="350"/>
  <c r="CH55" i="350"/>
  <c r="CH54" i="350"/>
  <c r="BV53" i="350"/>
  <c r="BS53" i="350"/>
  <c r="BV52" i="350"/>
  <c r="BS52" i="350"/>
  <c r="CC51" i="350"/>
  <c r="X51" i="350"/>
  <c r="AB48" i="350" s="1"/>
  <c r="AL48" i="350" s="1"/>
  <c r="AW48" i="350" s="1"/>
  <c r="P51" i="350"/>
  <c r="Z48" i="350" s="1"/>
  <c r="C51" i="350"/>
  <c r="CC50" i="350"/>
  <c r="BO50" i="350"/>
  <c r="BN50" i="350"/>
  <c r="BM50" i="350"/>
  <c r="BL50" i="350"/>
  <c r="BP50" i="350" s="1"/>
  <c r="BK50" i="350"/>
  <c r="BJ50" i="350"/>
  <c r="W50" i="350"/>
  <c r="V50" i="350"/>
  <c r="S50" i="350"/>
  <c r="R50" i="350"/>
  <c r="O50" i="350"/>
  <c r="N50" i="350"/>
  <c r="L50" i="350"/>
  <c r="H50" i="350"/>
  <c r="BV49" i="350"/>
  <c r="BS49" i="350"/>
  <c r="BO49" i="350"/>
  <c r="BN49" i="350"/>
  <c r="BM49" i="350"/>
  <c r="BL49" i="350"/>
  <c r="BK49" i="350"/>
  <c r="BJ49" i="350"/>
  <c r="BP49" i="350" s="1"/>
  <c r="X49" i="350"/>
  <c r="U49" i="350"/>
  <c r="T49" i="350"/>
  <c r="Q49" i="350"/>
  <c r="P49" i="350"/>
  <c r="M49" i="350"/>
  <c r="L49" i="350"/>
  <c r="H49" i="350"/>
  <c r="BV48" i="350"/>
  <c r="BS48" i="350"/>
  <c r="BO48" i="350"/>
  <c r="BN48" i="350"/>
  <c r="BM48" i="350"/>
  <c r="BL48" i="350"/>
  <c r="BK48" i="350"/>
  <c r="BJ48" i="350"/>
  <c r="BP48" i="350" s="1"/>
  <c r="X48" i="350"/>
  <c r="V48" i="350"/>
  <c r="T48" i="350"/>
  <c r="R48" i="350"/>
  <c r="P48" i="350"/>
  <c r="N48" i="350"/>
  <c r="L48" i="350"/>
  <c r="BO47" i="350"/>
  <c r="BN47" i="350"/>
  <c r="BM47" i="350"/>
  <c r="BL47" i="350"/>
  <c r="BK47" i="350"/>
  <c r="BJ47" i="350"/>
  <c r="BP47" i="350" s="1"/>
  <c r="AT47" i="350"/>
  <c r="AI47" i="350"/>
  <c r="W47" i="350"/>
  <c r="U47" i="350"/>
  <c r="U51" i="350" s="1"/>
  <c r="AB45" i="350" s="1"/>
  <c r="AL45" i="350" s="1"/>
  <c r="AW45" i="350" s="1"/>
  <c r="S47" i="350"/>
  <c r="Q47" i="350"/>
  <c r="O47" i="350"/>
  <c r="M47" i="350"/>
  <c r="M51" i="350" s="1"/>
  <c r="L47" i="350"/>
  <c r="BO46" i="350"/>
  <c r="BN46" i="350"/>
  <c r="BM46" i="350"/>
  <c r="BL46" i="350"/>
  <c r="BP46" i="350" s="1"/>
  <c r="BK46" i="350"/>
  <c r="BJ46" i="350"/>
  <c r="AA46" i="350"/>
  <c r="X46" i="350"/>
  <c r="W46" i="350"/>
  <c r="W51" i="350" s="1"/>
  <c r="AB47" i="350" s="1"/>
  <c r="AL47" i="350" s="1"/>
  <c r="AW47" i="350" s="1"/>
  <c r="T46" i="350"/>
  <c r="T51" i="350" s="1"/>
  <c r="AA48" i="350" s="1"/>
  <c r="S46" i="350"/>
  <c r="S51" i="350" s="1"/>
  <c r="AA47" i="350" s="1"/>
  <c r="P46" i="350"/>
  <c r="O46" i="350"/>
  <c r="O51" i="350" s="1"/>
  <c r="Z47" i="350" s="1"/>
  <c r="L46" i="350"/>
  <c r="H46" i="350"/>
  <c r="AI48" i="350" s="1"/>
  <c r="AQ44" i="350" s="1"/>
  <c r="C46" i="350"/>
  <c r="H47" i="350" s="1"/>
  <c r="BO45" i="350"/>
  <c r="BN45" i="350"/>
  <c r="BM45" i="350"/>
  <c r="BL45" i="350"/>
  <c r="BK45" i="350"/>
  <c r="BJ45" i="350"/>
  <c r="Z45" i="350"/>
  <c r="V45" i="350"/>
  <c r="V51" i="350" s="1"/>
  <c r="AB46" i="350" s="1"/>
  <c r="AL46" i="350" s="1"/>
  <c r="AW46" i="350" s="1"/>
  <c r="U45" i="350"/>
  <c r="R45" i="350"/>
  <c r="R51" i="350" s="1"/>
  <c r="Q45" i="350"/>
  <c r="Q51" i="350" s="1"/>
  <c r="AA45" i="350" s="1"/>
  <c r="N45" i="350"/>
  <c r="N51" i="350" s="1"/>
  <c r="Z46" i="350" s="1"/>
  <c r="M45" i="350"/>
  <c r="L45" i="350"/>
  <c r="H45" i="350"/>
  <c r="C50" i="350" s="1"/>
  <c r="C45" i="350"/>
  <c r="C49" i="350" s="1"/>
  <c r="CT44" i="350"/>
  <c r="CP44" i="350"/>
  <c r="CK44" i="350"/>
  <c r="CF44" i="350"/>
  <c r="BY44" i="350"/>
  <c r="AP44" i="350"/>
  <c r="S40" i="350"/>
  <c r="AA36" i="350" s="1"/>
  <c r="O40" i="350"/>
  <c r="Z36" i="350" s="1"/>
  <c r="C40" i="350"/>
  <c r="BO39" i="350"/>
  <c r="BN39" i="350"/>
  <c r="BM39" i="350"/>
  <c r="BL39" i="350"/>
  <c r="BK39" i="350"/>
  <c r="BJ39" i="350"/>
  <c r="W39" i="350"/>
  <c r="V39" i="350"/>
  <c r="S39" i="350"/>
  <c r="R39" i="350"/>
  <c r="O39" i="350"/>
  <c r="N39" i="350"/>
  <c r="L39" i="350"/>
  <c r="H39" i="350"/>
  <c r="BO38" i="350"/>
  <c r="BN38" i="350"/>
  <c r="BM38" i="350"/>
  <c r="BL38" i="350"/>
  <c r="BP38" i="350" s="1"/>
  <c r="BK38" i="350"/>
  <c r="BJ38" i="350"/>
  <c r="X38" i="350"/>
  <c r="U38" i="350"/>
  <c r="T38" i="350"/>
  <c r="Q38" i="350"/>
  <c r="P38" i="350"/>
  <c r="M38" i="350"/>
  <c r="L38" i="350"/>
  <c r="BO37" i="350"/>
  <c r="BN37" i="350"/>
  <c r="BM37" i="350"/>
  <c r="BL37" i="350"/>
  <c r="BP37" i="350" s="1"/>
  <c r="BK37" i="350"/>
  <c r="BJ37" i="350"/>
  <c r="AI37" i="350"/>
  <c r="AQ33" i="350" s="1"/>
  <c r="X37" i="350"/>
  <c r="V37" i="350"/>
  <c r="V40" i="350" s="1"/>
  <c r="AB35" i="350" s="1"/>
  <c r="AL35" i="350" s="1"/>
  <c r="AW35" i="350" s="1"/>
  <c r="T37" i="350"/>
  <c r="R37" i="350"/>
  <c r="P37" i="350"/>
  <c r="N37" i="350"/>
  <c r="N40" i="350" s="1"/>
  <c r="Z35" i="350" s="1"/>
  <c r="L37" i="350"/>
  <c r="C37" i="350"/>
  <c r="BO36" i="350"/>
  <c r="BN36" i="350"/>
  <c r="BM36" i="350"/>
  <c r="BL36" i="350"/>
  <c r="BK36" i="350"/>
  <c r="BJ36" i="350"/>
  <c r="AJ36" i="350"/>
  <c r="AI36" i="350"/>
  <c r="AT36" i="350" s="1"/>
  <c r="W36" i="350"/>
  <c r="U36" i="350"/>
  <c r="S36" i="350"/>
  <c r="Q36" i="350"/>
  <c r="O36" i="350"/>
  <c r="M36" i="350"/>
  <c r="L36" i="350"/>
  <c r="BO35" i="350"/>
  <c r="BN35" i="350"/>
  <c r="BM35" i="350"/>
  <c r="BL35" i="350"/>
  <c r="BK35" i="350"/>
  <c r="BJ35" i="350"/>
  <c r="AJ35" i="350"/>
  <c r="AI35" i="350"/>
  <c r="AT35" i="350" s="1"/>
  <c r="X35" i="350"/>
  <c r="X40" i="350" s="1"/>
  <c r="AB37" i="350" s="1"/>
  <c r="AL37" i="350" s="1"/>
  <c r="AW37" i="350" s="1"/>
  <c r="W35" i="350"/>
  <c r="W40" i="350" s="1"/>
  <c r="AB36" i="350" s="1"/>
  <c r="AL36" i="350" s="1"/>
  <c r="AW36" i="350" s="1"/>
  <c r="T35" i="350"/>
  <c r="T40" i="350" s="1"/>
  <c r="AA37" i="350" s="1"/>
  <c r="S35" i="350"/>
  <c r="P35" i="350"/>
  <c r="P40" i="350" s="1"/>
  <c r="Z37" i="350" s="1"/>
  <c r="O35" i="350"/>
  <c r="L35" i="350"/>
  <c r="H35" i="350"/>
  <c r="H38" i="350" s="1"/>
  <c r="C35" i="350"/>
  <c r="H36" i="350" s="1"/>
  <c r="BO34" i="350"/>
  <c r="BN34" i="350"/>
  <c r="BM34" i="350"/>
  <c r="BL34" i="350"/>
  <c r="BK34" i="350"/>
  <c r="BJ34" i="350"/>
  <c r="AI34" i="350"/>
  <c r="AT34" i="350" s="1"/>
  <c r="V34" i="350"/>
  <c r="U34" i="350"/>
  <c r="R34" i="350"/>
  <c r="R40" i="350" s="1"/>
  <c r="AA35" i="350" s="1"/>
  <c r="Q34" i="350"/>
  <c r="Q40" i="350" s="1"/>
  <c r="AA34" i="350" s="1"/>
  <c r="N34" i="350"/>
  <c r="M34" i="350"/>
  <c r="L34" i="350"/>
  <c r="H34" i="350"/>
  <c r="C39" i="350" s="1"/>
  <c r="C34" i="350"/>
  <c r="C38" i="350" s="1"/>
  <c r="AO33" i="350"/>
  <c r="AN33" i="350"/>
  <c r="S29" i="350"/>
  <c r="C29" i="350"/>
  <c r="BO28" i="350"/>
  <c r="BN28" i="350"/>
  <c r="BM28" i="350"/>
  <c r="BL28" i="350"/>
  <c r="BK28" i="350"/>
  <c r="BJ28" i="350"/>
  <c r="W28" i="350"/>
  <c r="V28" i="350"/>
  <c r="S28" i="350"/>
  <c r="R28" i="350"/>
  <c r="O28" i="350"/>
  <c r="N28" i="350"/>
  <c r="L28" i="350"/>
  <c r="H28" i="350"/>
  <c r="BO27" i="350"/>
  <c r="BN27" i="350"/>
  <c r="BM27" i="350"/>
  <c r="BL27" i="350"/>
  <c r="BK27" i="350"/>
  <c r="BJ27" i="350"/>
  <c r="BP27" i="350" s="1"/>
  <c r="X27" i="350"/>
  <c r="U27" i="350"/>
  <c r="T27" i="350"/>
  <c r="Q27" i="350"/>
  <c r="P27" i="350"/>
  <c r="M27" i="350"/>
  <c r="L27" i="350"/>
  <c r="H27" i="350"/>
  <c r="BO26" i="350"/>
  <c r="BN26" i="350"/>
  <c r="BM26" i="350"/>
  <c r="BL26" i="350"/>
  <c r="BK26" i="350"/>
  <c r="BJ26" i="350"/>
  <c r="AT26" i="350"/>
  <c r="AL26" i="350"/>
  <c r="AW26" i="350" s="1"/>
  <c r="AI26" i="350"/>
  <c r="Z26" i="350"/>
  <c r="X26" i="350"/>
  <c r="V26" i="350"/>
  <c r="T26" i="350"/>
  <c r="R26" i="350"/>
  <c r="R29" i="350" s="1"/>
  <c r="AA24" i="350" s="1"/>
  <c r="P26" i="350"/>
  <c r="N26" i="350"/>
  <c r="L26" i="350"/>
  <c r="H26" i="350"/>
  <c r="BO25" i="350"/>
  <c r="BN25" i="350"/>
  <c r="BM25" i="350"/>
  <c r="BL25" i="350"/>
  <c r="BP25" i="350" s="1"/>
  <c r="BK25" i="350"/>
  <c r="BJ25" i="350"/>
  <c r="AI25" i="350"/>
  <c r="AT25" i="350" s="1"/>
  <c r="AA25" i="350"/>
  <c r="W25" i="350"/>
  <c r="U25" i="350"/>
  <c r="S25" i="350"/>
  <c r="Q25" i="350"/>
  <c r="O25" i="350"/>
  <c r="M25" i="350"/>
  <c r="L25" i="350"/>
  <c r="H25" i="350"/>
  <c r="BO24" i="350"/>
  <c r="BN24" i="350"/>
  <c r="BM24" i="350"/>
  <c r="BL24" i="350"/>
  <c r="BK24" i="350"/>
  <c r="BJ24" i="350"/>
  <c r="X24" i="350"/>
  <c r="X29" i="350" s="1"/>
  <c r="AB26" i="350" s="1"/>
  <c r="W24" i="350"/>
  <c r="W29" i="350" s="1"/>
  <c r="AB25" i="350" s="1"/>
  <c r="AL25" i="350" s="1"/>
  <c r="AW25" i="350" s="1"/>
  <c r="T24" i="350"/>
  <c r="S24" i="350"/>
  <c r="P24" i="350"/>
  <c r="P29" i="350" s="1"/>
  <c r="O24" i="350"/>
  <c r="O29" i="350" s="1"/>
  <c r="Z25" i="350" s="1"/>
  <c r="L24" i="350"/>
  <c r="H24" i="350"/>
  <c r="C24" i="350"/>
  <c r="CK23" i="350"/>
  <c r="CA23" i="350"/>
  <c r="BO23" i="350"/>
  <c r="BN23" i="350"/>
  <c r="BM23" i="350"/>
  <c r="BL23" i="350"/>
  <c r="BK23" i="350"/>
  <c r="BJ23" i="350"/>
  <c r="BP23" i="350" s="1"/>
  <c r="AL23" i="350"/>
  <c r="AW23" i="350" s="1"/>
  <c r="Z23" i="350"/>
  <c r="V23" i="350"/>
  <c r="V29" i="350" s="1"/>
  <c r="AB24" i="350" s="1"/>
  <c r="AL24" i="350" s="1"/>
  <c r="AW24" i="350" s="1"/>
  <c r="U23" i="350"/>
  <c r="U29" i="350" s="1"/>
  <c r="AB23" i="350" s="1"/>
  <c r="R23" i="350"/>
  <c r="Q23" i="350"/>
  <c r="Q29" i="350" s="1"/>
  <c r="AA23" i="350" s="1"/>
  <c r="N23" i="350"/>
  <c r="N29" i="350" s="1"/>
  <c r="Z24" i="350" s="1"/>
  <c r="M23" i="350"/>
  <c r="M29" i="350" s="1"/>
  <c r="L23" i="350"/>
  <c r="H23" i="350"/>
  <c r="C23" i="350"/>
  <c r="C27" i="350" s="1"/>
  <c r="AQ22" i="350"/>
  <c r="AP22" i="350"/>
  <c r="CF19" i="350"/>
  <c r="U18" i="350"/>
  <c r="AB12" i="350" s="1"/>
  <c r="AL12" i="350" s="1"/>
  <c r="AW12" i="350" s="1"/>
  <c r="T18" i="350"/>
  <c r="AA15" i="350" s="1"/>
  <c r="M18" i="350"/>
  <c r="C18" i="350"/>
  <c r="BO17" i="350"/>
  <c r="BN17" i="350"/>
  <c r="BM17" i="350"/>
  <c r="BL17" i="350"/>
  <c r="BK17" i="350"/>
  <c r="BJ17" i="350"/>
  <c r="BP17" i="350" s="1"/>
  <c r="W17" i="350"/>
  <c r="V17" i="350"/>
  <c r="S17" i="350"/>
  <c r="R17" i="350"/>
  <c r="O17" i="350"/>
  <c r="N17" i="350"/>
  <c r="L17" i="350"/>
  <c r="BO16" i="350"/>
  <c r="BN16" i="350"/>
  <c r="BM16" i="350"/>
  <c r="BL16" i="350"/>
  <c r="BK16" i="350"/>
  <c r="BJ16" i="350"/>
  <c r="BP16" i="350" s="1"/>
  <c r="X16" i="350"/>
  <c r="U16" i="350"/>
  <c r="T16" i="350"/>
  <c r="Q16" i="350"/>
  <c r="P16" i="350"/>
  <c r="M16" i="350"/>
  <c r="L16" i="350"/>
  <c r="BO15" i="350"/>
  <c r="BN15" i="350"/>
  <c r="BM15" i="350"/>
  <c r="BL15" i="350"/>
  <c r="BK15" i="350"/>
  <c r="BJ15" i="350"/>
  <c r="Z15" i="350"/>
  <c r="X15" i="350"/>
  <c r="V15" i="350"/>
  <c r="T15" i="350"/>
  <c r="R15" i="350"/>
  <c r="P15" i="350"/>
  <c r="N15" i="350"/>
  <c r="L15" i="350"/>
  <c r="H15" i="350"/>
  <c r="BO14" i="350"/>
  <c r="BN14" i="350"/>
  <c r="BM14" i="350"/>
  <c r="BL14" i="350"/>
  <c r="BK14" i="350"/>
  <c r="BJ14" i="350"/>
  <c r="BP14" i="350" s="1"/>
  <c r="W14" i="350"/>
  <c r="U14" i="350"/>
  <c r="S14" i="350"/>
  <c r="Q14" i="350"/>
  <c r="O14" i="350"/>
  <c r="M14" i="350"/>
  <c r="L14" i="350"/>
  <c r="H14" i="350"/>
  <c r="BO13" i="350"/>
  <c r="BN13" i="350"/>
  <c r="BM13" i="350"/>
  <c r="BL13" i="350"/>
  <c r="BK13" i="350"/>
  <c r="BJ13" i="350"/>
  <c r="AL13" i="350"/>
  <c r="AW13" i="350" s="1"/>
  <c r="Z13" i="350"/>
  <c r="X13" i="350"/>
  <c r="X18" i="350" s="1"/>
  <c r="AB15" i="350" s="1"/>
  <c r="AL15" i="350" s="1"/>
  <c r="AW15" i="350" s="1"/>
  <c r="W13" i="350"/>
  <c r="W18" i="350" s="1"/>
  <c r="AB14" i="350" s="1"/>
  <c r="AL14" i="350" s="1"/>
  <c r="AW14" i="350" s="1"/>
  <c r="T13" i="350"/>
  <c r="S13" i="350"/>
  <c r="S18" i="350" s="1"/>
  <c r="AA14" i="350" s="1"/>
  <c r="P13" i="350"/>
  <c r="P18" i="350" s="1"/>
  <c r="O13" i="350"/>
  <c r="O18" i="350" s="1"/>
  <c r="Z14" i="350" s="1"/>
  <c r="L13" i="350"/>
  <c r="H13" i="350"/>
  <c r="AI15" i="350" s="1"/>
  <c r="C13" i="350"/>
  <c r="H17" i="350" s="1"/>
  <c r="BO12" i="350"/>
  <c r="BN12" i="350"/>
  <c r="BM12" i="350"/>
  <c r="BL12" i="350"/>
  <c r="BK12" i="350"/>
  <c r="BJ12" i="350"/>
  <c r="Z12" i="350"/>
  <c r="V12" i="350"/>
  <c r="V18" i="350" s="1"/>
  <c r="AB13" i="350" s="1"/>
  <c r="U12" i="350"/>
  <c r="R12" i="350"/>
  <c r="Q12" i="350"/>
  <c r="Q18" i="350" s="1"/>
  <c r="AA12" i="350" s="1"/>
  <c r="N12" i="350"/>
  <c r="N18" i="350" s="1"/>
  <c r="M12" i="350"/>
  <c r="L12" i="350"/>
  <c r="H12" i="350"/>
  <c r="C12" i="350"/>
  <c r="C16" i="350" s="1"/>
  <c r="BO94" i="349"/>
  <c r="BN94" i="349"/>
  <c r="BM94" i="349"/>
  <c r="BL94" i="349"/>
  <c r="BK94" i="349"/>
  <c r="BJ94" i="349"/>
  <c r="BO93" i="349"/>
  <c r="BN93" i="349"/>
  <c r="BM93" i="349"/>
  <c r="BL93" i="349"/>
  <c r="BK93" i="349"/>
  <c r="BJ93" i="349"/>
  <c r="BO92" i="349"/>
  <c r="BN92" i="349"/>
  <c r="BM92" i="349"/>
  <c r="BL92" i="349"/>
  <c r="BK92" i="349"/>
  <c r="BJ92" i="349"/>
  <c r="BO91" i="349"/>
  <c r="BN91" i="349"/>
  <c r="BM91" i="349"/>
  <c r="BL91" i="349"/>
  <c r="BK91" i="349"/>
  <c r="BJ91" i="349"/>
  <c r="BO90" i="349"/>
  <c r="BN90" i="349"/>
  <c r="BM90" i="349"/>
  <c r="BL90" i="349"/>
  <c r="BK90" i="349"/>
  <c r="BJ90" i="349"/>
  <c r="BX89" i="349"/>
  <c r="BO89" i="349"/>
  <c r="BN89" i="349"/>
  <c r="BM89" i="349"/>
  <c r="BL89" i="349"/>
  <c r="BK89" i="349"/>
  <c r="BJ89" i="349"/>
  <c r="BV77" i="349"/>
  <c r="BV76" i="349"/>
  <c r="BS76" i="349"/>
  <c r="CC75" i="349"/>
  <c r="CC74" i="349"/>
  <c r="C74" i="349"/>
  <c r="BV73" i="349"/>
  <c r="BS73" i="349"/>
  <c r="U73" i="349"/>
  <c r="AB67" i="349" s="1"/>
  <c r="Q73" i="349"/>
  <c r="AA67" i="349" s="1"/>
  <c r="M73" i="349"/>
  <c r="Z67" i="349" s="1"/>
  <c r="C73" i="349"/>
  <c r="BV72" i="349"/>
  <c r="BS72" i="349"/>
  <c r="BO72" i="349"/>
  <c r="BN72" i="349"/>
  <c r="BM72" i="349"/>
  <c r="BL72" i="349"/>
  <c r="BK72" i="349"/>
  <c r="BJ72" i="349"/>
  <c r="BP72" i="349" s="1"/>
  <c r="W72" i="349"/>
  <c r="V72" i="349"/>
  <c r="S72" i="349"/>
  <c r="R72" i="349"/>
  <c r="O72" i="349"/>
  <c r="N72" i="349"/>
  <c r="L72" i="349"/>
  <c r="CH71" i="349"/>
  <c r="BO71" i="349"/>
  <c r="BN71" i="349"/>
  <c r="BM71" i="349"/>
  <c r="BL71" i="349"/>
  <c r="BK71" i="349"/>
  <c r="BJ71" i="349"/>
  <c r="BP71" i="349" s="1"/>
  <c r="X71" i="349"/>
  <c r="U71" i="349"/>
  <c r="T71" i="349"/>
  <c r="Q71" i="349"/>
  <c r="P71" i="349"/>
  <c r="M71" i="349"/>
  <c r="L71" i="349"/>
  <c r="CH70" i="349"/>
  <c r="BO70" i="349"/>
  <c r="BN70" i="349"/>
  <c r="BM70" i="349"/>
  <c r="BL70" i="349"/>
  <c r="BK70" i="349"/>
  <c r="BJ70" i="349"/>
  <c r="BP70" i="349" s="1"/>
  <c r="X70" i="349"/>
  <c r="V70" i="349"/>
  <c r="V74" i="349" s="1"/>
  <c r="T70" i="349"/>
  <c r="R70" i="349"/>
  <c r="R73" i="349" s="1"/>
  <c r="R74" i="349" s="1"/>
  <c r="P70" i="349"/>
  <c r="N70" i="349"/>
  <c r="N74" i="349" s="1"/>
  <c r="L70" i="349"/>
  <c r="C70" i="349"/>
  <c r="BV69" i="349"/>
  <c r="BO69" i="349"/>
  <c r="BN69" i="349"/>
  <c r="BM69" i="349"/>
  <c r="BL69" i="349"/>
  <c r="BK69" i="349"/>
  <c r="BJ69" i="349"/>
  <c r="AJ69" i="349"/>
  <c r="AI69" i="349"/>
  <c r="AT69" i="349" s="1"/>
  <c r="W69" i="349"/>
  <c r="U69" i="349"/>
  <c r="S69" i="349"/>
  <c r="Q69" i="349"/>
  <c r="Q74" i="349" s="1"/>
  <c r="O69" i="349"/>
  <c r="M69" i="349"/>
  <c r="L69" i="349"/>
  <c r="BV68" i="349"/>
  <c r="BS68" i="349"/>
  <c r="BO68" i="349"/>
  <c r="BN68" i="349"/>
  <c r="BM68" i="349"/>
  <c r="BL68" i="349"/>
  <c r="BP68" i="349" s="1"/>
  <c r="BK68" i="349"/>
  <c r="BJ68" i="349"/>
  <c r="AI68" i="349"/>
  <c r="AA68" i="349"/>
  <c r="X68" i="349"/>
  <c r="W68" i="349"/>
  <c r="W73" i="349" s="1"/>
  <c r="W74" i="349" s="1"/>
  <c r="T68" i="349"/>
  <c r="S68" i="349"/>
  <c r="S73" i="349" s="1"/>
  <c r="AA69" i="349" s="1"/>
  <c r="P68" i="349"/>
  <c r="O68" i="349"/>
  <c r="O73" i="349" s="1"/>
  <c r="Z69" i="349" s="1"/>
  <c r="L68" i="349"/>
  <c r="H68" i="349"/>
  <c r="H71" i="349" s="1"/>
  <c r="C68" i="349"/>
  <c r="H72" i="349" s="1"/>
  <c r="CC67" i="349"/>
  <c r="BO67" i="349"/>
  <c r="BN67" i="349"/>
  <c r="BM67" i="349"/>
  <c r="BL67" i="349"/>
  <c r="BK67" i="349"/>
  <c r="BJ67" i="349"/>
  <c r="BP67" i="349" s="1"/>
  <c r="AK67" i="349"/>
  <c r="V67" i="349"/>
  <c r="V73" i="349" s="1"/>
  <c r="AB68" i="349" s="1"/>
  <c r="AL68" i="349" s="1"/>
  <c r="AW68" i="349" s="1"/>
  <c r="U67" i="349"/>
  <c r="R67" i="349"/>
  <c r="Q67" i="349"/>
  <c r="N67" i="349"/>
  <c r="N73" i="349" s="1"/>
  <c r="Z68" i="349" s="1"/>
  <c r="M67" i="349"/>
  <c r="L67" i="349"/>
  <c r="H67" i="349"/>
  <c r="C72" i="349" s="1"/>
  <c r="C67" i="349"/>
  <c r="CC66" i="349"/>
  <c r="AP66" i="349"/>
  <c r="BV65" i="349"/>
  <c r="BS65" i="349"/>
  <c r="BV64" i="349"/>
  <c r="BS64" i="349"/>
  <c r="U62" i="349"/>
  <c r="AB56" i="349" s="1"/>
  <c r="AL56" i="349" s="1"/>
  <c r="AW56" i="349" s="1"/>
  <c r="Q62" i="349"/>
  <c r="AA56" i="349" s="1"/>
  <c r="AK56" i="349" s="1"/>
  <c r="M62" i="349"/>
  <c r="Z56" i="349" s="1"/>
  <c r="C62" i="349"/>
  <c r="BV61" i="349"/>
  <c r="BO61" i="349"/>
  <c r="BN61" i="349"/>
  <c r="BM61" i="349"/>
  <c r="BL61" i="349"/>
  <c r="BK61" i="349"/>
  <c r="BJ61" i="349"/>
  <c r="BP61" i="349" s="1"/>
  <c r="W61" i="349"/>
  <c r="V61" i="349"/>
  <c r="S61" i="349"/>
  <c r="R61" i="349"/>
  <c r="O61" i="349"/>
  <c r="N61" i="349"/>
  <c r="L61" i="349"/>
  <c r="CM60" i="349"/>
  <c r="BV60" i="349"/>
  <c r="BS60" i="349"/>
  <c r="BO60" i="349"/>
  <c r="BN60" i="349"/>
  <c r="BM60" i="349"/>
  <c r="BL60" i="349"/>
  <c r="BK60" i="349"/>
  <c r="BJ60" i="349"/>
  <c r="BP60" i="349" s="1"/>
  <c r="X60" i="349"/>
  <c r="U60" i="349"/>
  <c r="T60" i="349"/>
  <c r="T62" i="349" s="1"/>
  <c r="AA59" i="349" s="1"/>
  <c r="Q60" i="349"/>
  <c r="P60" i="349"/>
  <c r="M60" i="349"/>
  <c r="L60" i="349"/>
  <c r="CM59" i="349"/>
  <c r="CC59" i="349"/>
  <c r="BO59" i="349"/>
  <c r="BN59" i="349"/>
  <c r="BM59" i="349"/>
  <c r="BL59" i="349"/>
  <c r="BK59" i="349"/>
  <c r="BJ59" i="349"/>
  <c r="BP59" i="349" s="1"/>
  <c r="AK59" i="349"/>
  <c r="AC59" i="349"/>
  <c r="X59" i="349"/>
  <c r="V59" i="349"/>
  <c r="T59" i="349"/>
  <c r="R59" i="349"/>
  <c r="R62" i="349" s="1"/>
  <c r="AA57" i="349" s="1"/>
  <c r="P59" i="349"/>
  <c r="N59" i="349"/>
  <c r="L59" i="349"/>
  <c r="C59" i="349"/>
  <c r="CC58" i="349"/>
  <c r="BO58" i="349"/>
  <c r="BN58" i="349"/>
  <c r="BM58" i="349"/>
  <c r="BL58" i="349"/>
  <c r="BP58" i="349" s="1"/>
  <c r="BK58" i="349"/>
  <c r="BJ58" i="349"/>
  <c r="AI58" i="349"/>
  <c r="W58" i="349"/>
  <c r="U58" i="349"/>
  <c r="S58" i="349"/>
  <c r="Q58" i="349"/>
  <c r="O58" i="349"/>
  <c r="M58" i="349"/>
  <c r="L58" i="349"/>
  <c r="BV57" i="349"/>
  <c r="BO57" i="349"/>
  <c r="BN57" i="349"/>
  <c r="BM57" i="349"/>
  <c r="BL57" i="349"/>
  <c r="BK57" i="349"/>
  <c r="BJ57" i="349"/>
  <c r="Z57" i="349"/>
  <c r="AE58" i="349" s="1"/>
  <c r="X57" i="349"/>
  <c r="X62" i="349" s="1"/>
  <c r="AB59" i="349" s="1"/>
  <c r="AL59" i="349" s="1"/>
  <c r="AW59" i="349" s="1"/>
  <c r="W57" i="349"/>
  <c r="W62" i="349" s="1"/>
  <c r="AB58" i="349" s="1"/>
  <c r="AL58" i="349" s="1"/>
  <c r="AW58" i="349" s="1"/>
  <c r="T57" i="349"/>
  <c r="S57" i="349"/>
  <c r="S62" i="349" s="1"/>
  <c r="AA58" i="349" s="1"/>
  <c r="P57" i="349"/>
  <c r="P62" i="349" s="1"/>
  <c r="Z59" i="349" s="1"/>
  <c r="O57" i="349"/>
  <c r="O62" i="349" s="1"/>
  <c r="Z58" i="349" s="1"/>
  <c r="L57" i="349"/>
  <c r="H57" i="349"/>
  <c r="C57" i="349"/>
  <c r="H58" i="349" s="1"/>
  <c r="BV56" i="349"/>
  <c r="BS56" i="349"/>
  <c r="BO56" i="349"/>
  <c r="BN56" i="349"/>
  <c r="BM56" i="349"/>
  <c r="BL56" i="349"/>
  <c r="BK56" i="349"/>
  <c r="BJ56" i="349"/>
  <c r="BP56" i="349" s="1"/>
  <c r="AC56" i="349"/>
  <c r="V56" i="349"/>
  <c r="V62" i="349" s="1"/>
  <c r="AB57" i="349" s="1"/>
  <c r="AL57" i="349" s="1"/>
  <c r="AW57" i="349" s="1"/>
  <c r="U56" i="349"/>
  <c r="R56" i="349"/>
  <c r="Q56" i="349"/>
  <c r="N56" i="349"/>
  <c r="N62" i="349" s="1"/>
  <c r="M56" i="349"/>
  <c r="L56" i="349"/>
  <c r="H56" i="349"/>
  <c r="C61" i="349" s="1"/>
  <c r="C56" i="349"/>
  <c r="CH55" i="349"/>
  <c r="CH54" i="349"/>
  <c r="BV53" i="349"/>
  <c r="BS53" i="349"/>
  <c r="BV52" i="349"/>
  <c r="BS52" i="349"/>
  <c r="CC51" i="349"/>
  <c r="P51" i="349"/>
  <c r="Z48" i="349" s="1"/>
  <c r="C51" i="349"/>
  <c r="CC50" i="349"/>
  <c r="BO50" i="349"/>
  <c r="BN50" i="349"/>
  <c r="BM50" i="349"/>
  <c r="BL50" i="349"/>
  <c r="BP50" i="349" s="1"/>
  <c r="BK50" i="349"/>
  <c r="BJ50" i="349"/>
  <c r="W50" i="349"/>
  <c r="W51" i="349" s="1"/>
  <c r="AB47" i="349" s="1"/>
  <c r="AL47" i="349" s="1"/>
  <c r="V50" i="349"/>
  <c r="S50" i="349"/>
  <c r="R50" i="349"/>
  <c r="O50" i="349"/>
  <c r="O51" i="349" s="1"/>
  <c r="Z47" i="349" s="1"/>
  <c r="N50" i="349"/>
  <c r="L50" i="349"/>
  <c r="H50" i="349"/>
  <c r="BV49" i="349"/>
  <c r="BS49" i="349"/>
  <c r="BO49" i="349"/>
  <c r="BN49" i="349"/>
  <c r="BM49" i="349"/>
  <c r="BL49" i="349"/>
  <c r="BK49" i="349"/>
  <c r="BJ49" i="349"/>
  <c r="BP49" i="349" s="1"/>
  <c r="X49" i="349"/>
  <c r="U49" i="349"/>
  <c r="T49" i="349"/>
  <c r="Q49" i="349"/>
  <c r="P49" i="349"/>
  <c r="M49" i="349"/>
  <c r="L49" i="349"/>
  <c r="H49" i="349"/>
  <c r="BV48" i="349"/>
  <c r="BS48" i="349"/>
  <c r="BO48" i="349"/>
  <c r="BN48" i="349"/>
  <c r="BM48" i="349"/>
  <c r="BL48" i="349"/>
  <c r="BK48" i="349"/>
  <c r="BJ48" i="349"/>
  <c r="BP48" i="349" s="1"/>
  <c r="AT48" i="349"/>
  <c r="AC48" i="349"/>
  <c r="X48" i="349"/>
  <c r="X51" i="349" s="1"/>
  <c r="AB48" i="349" s="1"/>
  <c r="AL48" i="349" s="1"/>
  <c r="AW48" i="349" s="1"/>
  <c r="V48" i="349"/>
  <c r="T48" i="349"/>
  <c r="R48" i="349"/>
  <c r="P48" i="349"/>
  <c r="N48" i="349"/>
  <c r="L48" i="349"/>
  <c r="C48" i="349"/>
  <c r="BO47" i="349"/>
  <c r="BN47" i="349"/>
  <c r="BM47" i="349"/>
  <c r="BL47" i="349"/>
  <c r="BP47" i="349" s="1"/>
  <c r="BK47" i="349"/>
  <c r="BJ47" i="349"/>
  <c r="AW47" i="349"/>
  <c r="AI47" i="349"/>
  <c r="AT47" i="349" s="1"/>
  <c r="W47" i="349"/>
  <c r="U47" i="349"/>
  <c r="U51" i="349" s="1"/>
  <c r="AB45" i="349" s="1"/>
  <c r="AL45" i="349" s="1"/>
  <c r="AW45" i="349" s="1"/>
  <c r="S47" i="349"/>
  <c r="Q47" i="349"/>
  <c r="O47" i="349"/>
  <c r="M47" i="349"/>
  <c r="M51" i="349" s="1"/>
  <c r="Z45" i="349" s="1"/>
  <c r="L47" i="349"/>
  <c r="BO46" i="349"/>
  <c r="BN46" i="349"/>
  <c r="BM46" i="349"/>
  <c r="BL46" i="349"/>
  <c r="BP46" i="349" s="1"/>
  <c r="BK46" i="349"/>
  <c r="BJ46" i="349"/>
  <c r="X46" i="349"/>
  <c r="W46" i="349"/>
  <c r="T46" i="349"/>
  <c r="T51" i="349" s="1"/>
  <c r="AA48" i="349" s="1"/>
  <c r="AK48" i="349" s="1"/>
  <c r="S46" i="349"/>
  <c r="S51" i="349" s="1"/>
  <c r="AA47" i="349" s="1"/>
  <c r="P46" i="349"/>
  <c r="O46" i="349"/>
  <c r="L46" i="349"/>
  <c r="H46" i="349"/>
  <c r="AI48" i="349" s="1"/>
  <c r="AQ44" i="349" s="1"/>
  <c r="C46" i="349"/>
  <c r="H47" i="349" s="1"/>
  <c r="BO45" i="349"/>
  <c r="BN45" i="349"/>
  <c r="BM45" i="349"/>
  <c r="BL45" i="349"/>
  <c r="BK45" i="349"/>
  <c r="BJ45" i="349"/>
  <c r="BP45" i="349" s="1"/>
  <c r="AD45" i="349"/>
  <c r="V45" i="349"/>
  <c r="V51" i="349" s="1"/>
  <c r="AB46" i="349" s="1"/>
  <c r="AL46" i="349" s="1"/>
  <c r="AW46" i="349" s="1"/>
  <c r="U45" i="349"/>
  <c r="R45" i="349"/>
  <c r="R51" i="349" s="1"/>
  <c r="AA46" i="349" s="1"/>
  <c r="Q45" i="349"/>
  <c r="Q51" i="349" s="1"/>
  <c r="AA45" i="349" s="1"/>
  <c r="N45" i="349"/>
  <c r="N51" i="349" s="1"/>
  <c r="Z46" i="349" s="1"/>
  <c r="M45" i="349"/>
  <c r="L45" i="349"/>
  <c r="H45" i="349"/>
  <c r="C50" i="349" s="1"/>
  <c r="C45" i="349"/>
  <c r="C49" i="349" s="1"/>
  <c r="CT44" i="349"/>
  <c r="CP44" i="349"/>
  <c r="CK44" i="349"/>
  <c r="CF44" i="349"/>
  <c r="BY44" i="349"/>
  <c r="AP44" i="349"/>
  <c r="O40" i="349"/>
  <c r="Z36" i="349" s="1"/>
  <c r="C40" i="349"/>
  <c r="BO39" i="349"/>
  <c r="BN39" i="349"/>
  <c r="BM39" i="349"/>
  <c r="BL39" i="349"/>
  <c r="BP39" i="349" s="1"/>
  <c r="BK39" i="349"/>
  <c r="BJ39" i="349"/>
  <c r="W39" i="349"/>
  <c r="V39" i="349"/>
  <c r="S39" i="349"/>
  <c r="S40" i="349" s="1"/>
  <c r="AA36" i="349" s="1"/>
  <c r="R39" i="349"/>
  <c r="O39" i="349"/>
  <c r="N39" i="349"/>
  <c r="L39" i="349"/>
  <c r="H39" i="349"/>
  <c r="BO38" i="349"/>
  <c r="BN38" i="349"/>
  <c r="BM38" i="349"/>
  <c r="BL38" i="349"/>
  <c r="BP38" i="349" s="1"/>
  <c r="BK38" i="349"/>
  <c r="BJ38" i="349"/>
  <c r="X38" i="349"/>
  <c r="U38" i="349"/>
  <c r="T38" i="349"/>
  <c r="Q38" i="349"/>
  <c r="P38" i="349"/>
  <c r="M38" i="349"/>
  <c r="L38" i="349"/>
  <c r="BO37" i="349"/>
  <c r="BN37" i="349"/>
  <c r="BM37" i="349"/>
  <c r="BL37" i="349"/>
  <c r="BK37" i="349"/>
  <c r="BJ37" i="349"/>
  <c r="AJ37" i="349"/>
  <c r="AI37" i="349"/>
  <c r="AQ33" i="349" s="1"/>
  <c r="X37" i="349"/>
  <c r="V37" i="349"/>
  <c r="V40" i="349" s="1"/>
  <c r="T37" i="349"/>
  <c r="R37" i="349"/>
  <c r="P37" i="349"/>
  <c r="N37" i="349"/>
  <c r="N40" i="349" s="1"/>
  <c r="Z35" i="349" s="1"/>
  <c r="L37" i="349"/>
  <c r="C37" i="349"/>
  <c r="BO36" i="349"/>
  <c r="BN36" i="349"/>
  <c r="BM36" i="349"/>
  <c r="BL36" i="349"/>
  <c r="BP36" i="349" s="1"/>
  <c r="BK36" i="349"/>
  <c r="BJ36" i="349"/>
  <c r="AI36" i="349"/>
  <c r="AT36" i="349" s="1"/>
  <c r="W36" i="349"/>
  <c r="U36" i="349"/>
  <c r="S36" i="349"/>
  <c r="Q36" i="349"/>
  <c r="O36" i="349"/>
  <c r="M36" i="349"/>
  <c r="L36" i="349"/>
  <c r="BO35" i="349"/>
  <c r="BN35" i="349"/>
  <c r="BM35" i="349"/>
  <c r="BL35" i="349"/>
  <c r="BP35" i="349" s="1"/>
  <c r="BK35" i="349"/>
  <c r="BJ35" i="349"/>
  <c r="AJ35" i="349"/>
  <c r="AI35" i="349"/>
  <c r="AT35" i="349" s="1"/>
  <c r="AB35" i="349"/>
  <c r="AL35" i="349" s="1"/>
  <c r="AW35" i="349" s="1"/>
  <c r="X35" i="349"/>
  <c r="X40" i="349" s="1"/>
  <c r="AB37" i="349" s="1"/>
  <c r="AL37" i="349" s="1"/>
  <c r="AW37" i="349" s="1"/>
  <c r="W35" i="349"/>
  <c r="W40" i="349" s="1"/>
  <c r="AB36" i="349" s="1"/>
  <c r="AL36" i="349" s="1"/>
  <c r="AW36" i="349" s="1"/>
  <c r="T35" i="349"/>
  <c r="T40" i="349" s="1"/>
  <c r="AA37" i="349" s="1"/>
  <c r="S35" i="349"/>
  <c r="P35" i="349"/>
  <c r="P40" i="349" s="1"/>
  <c r="Z37" i="349" s="1"/>
  <c r="AF35" i="349" s="1"/>
  <c r="O35" i="349"/>
  <c r="L35" i="349"/>
  <c r="H35" i="349"/>
  <c r="H38" i="349" s="1"/>
  <c r="C35" i="349"/>
  <c r="H36" i="349" s="1"/>
  <c r="BO34" i="349"/>
  <c r="BN34" i="349"/>
  <c r="BM34" i="349"/>
  <c r="BL34" i="349"/>
  <c r="BP34" i="349" s="1"/>
  <c r="BK34" i="349"/>
  <c r="BJ34" i="349"/>
  <c r="AI34" i="349"/>
  <c r="AT34" i="349" s="1"/>
  <c r="V34" i="349"/>
  <c r="U34" i="349"/>
  <c r="R34" i="349"/>
  <c r="R40" i="349" s="1"/>
  <c r="AA35" i="349" s="1"/>
  <c r="Q34" i="349"/>
  <c r="Q40" i="349" s="1"/>
  <c r="AA34" i="349" s="1"/>
  <c r="N34" i="349"/>
  <c r="M34" i="349"/>
  <c r="L34" i="349"/>
  <c r="H34" i="349"/>
  <c r="C39" i="349" s="1"/>
  <c r="C34" i="349"/>
  <c r="C38" i="349" s="1"/>
  <c r="AO33" i="349"/>
  <c r="AN33" i="349"/>
  <c r="O29" i="349"/>
  <c r="Z25" i="349" s="1"/>
  <c r="AE25" i="349" s="1"/>
  <c r="C29" i="349"/>
  <c r="BO28" i="349"/>
  <c r="BN28" i="349"/>
  <c r="BM28" i="349"/>
  <c r="BL28" i="349"/>
  <c r="BP28" i="349" s="1"/>
  <c r="BK28" i="349"/>
  <c r="BJ28" i="349"/>
  <c r="W28" i="349"/>
  <c r="V28" i="349"/>
  <c r="S28" i="349"/>
  <c r="R28" i="349"/>
  <c r="O28" i="349"/>
  <c r="N28" i="349"/>
  <c r="L28" i="349"/>
  <c r="H28" i="349"/>
  <c r="BO27" i="349"/>
  <c r="BN27" i="349"/>
  <c r="BM27" i="349"/>
  <c r="BL27" i="349"/>
  <c r="BK27" i="349"/>
  <c r="BJ27" i="349"/>
  <c r="X27" i="349"/>
  <c r="U27" i="349"/>
  <c r="T27" i="349"/>
  <c r="Q27" i="349"/>
  <c r="P27" i="349"/>
  <c r="M27" i="349"/>
  <c r="L27" i="349"/>
  <c r="H27" i="349"/>
  <c r="BO26" i="349"/>
  <c r="BN26" i="349"/>
  <c r="BM26" i="349"/>
  <c r="BL26" i="349"/>
  <c r="BK26" i="349"/>
  <c r="BJ26" i="349"/>
  <c r="BP26" i="349" s="1"/>
  <c r="AT26" i="349"/>
  <c r="AI26" i="349"/>
  <c r="X26" i="349"/>
  <c r="V26" i="349"/>
  <c r="T26" i="349"/>
  <c r="R26" i="349"/>
  <c r="R29" i="349" s="1"/>
  <c r="P26" i="349"/>
  <c r="N26" i="349"/>
  <c r="L26" i="349"/>
  <c r="H26" i="349"/>
  <c r="BO25" i="349"/>
  <c r="BN25" i="349"/>
  <c r="BM25" i="349"/>
  <c r="BL25" i="349"/>
  <c r="BP25" i="349" s="1"/>
  <c r="BK25" i="349"/>
  <c r="BJ25" i="349"/>
  <c r="AI25" i="349"/>
  <c r="AT25" i="349" s="1"/>
  <c r="W25" i="349"/>
  <c r="U25" i="349"/>
  <c r="S25" i="349"/>
  <c r="S29" i="349" s="1"/>
  <c r="AA25" i="349" s="1"/>
  <c r="Q25" i="349"/>
  <c r="O25" i="349"/>
  <c r="M25" i="349"/>
  <c r="L25" i="349"/>
  <c r="H25" i="349"/>
  <c r="BO24" i="349"/>
  <c r="BN24" i="349"/>
  <c r="BM24" i="349"/>
  <c r="BL24" i="349"/>
  <c r="BP24" i="349" s="1"/>
  <c r="BK24" i="349"/>
  <c r="BJ24" i="349"/>
  <c r="AJ24" i="349"/>
  <c r="AB24" i="349"/>
  <c r="AL24" i="349" s="1"/>
  <c r="AW24" i="349" s="1"/>
  <c r="AA24" i="349"/>
  <c r="X24" i="349"/>
  <c r="X29" i="349" s="1"/>
  <c r="AB26" i="349" s="1"/>
  <c r="AL26" i="349" s="1"/>
  <c r="AW26" i="349" s="1"/>
  <c r="W24" i="349"/>
  <c r="W29" i="349" s="1"/>
  <c r="AB25" i="349" s="1"/>
  <c r="AL25" i="349" s="1"/>
  <c r="AW25" i="349" s="1"/>
  <c r="T24" i="349"/>
  <c r="T29" i="349" s="1"/>
  <c r="AA26" i="349" s="1"/>
  <c r="S24" i="349"/>
  <c r="P24" i="349"/>
  <c r="P29" i="349" s="1"/>
  <c r="Z26" i="349" s="1"/>
  <c r="O24" i="349"/>
  <c r="L24" i="349"/>
  <c r="H24" i="349"/>
  <c r="C24" i="349"/>
  <c r="CK23" i="349"/>
  <c r="CA23" i="349"/>
  <c r="BO23" i="349"/>
  <c r="BN23" i="349"/>
  <c r="BM23" i="349"/>
  <c r="BL23" i="349"/>
  <c r="BK23" i="349"/>
  <c r="BJ23" i="349"/>
  <c r="AC23" i="349"/>
  <c r="Z23" i="349"/>
  <c r="V23" i="349"/>
  <c r="V29" i="349" s="1"/>
  <c r="U23" i="349"/>
  <c r="U29" i="349" s="1"/>
  <c r="AB23" i="349" s="1"/>
  <c r="AL23" i="349" s="1"/>
  <c r="AW23" i="349" s="1"/>
  <c r="R23" i="349"/>
  <c r="Q23" i="349"/>
  <c r="Q29" i="349" s="1"/>
  <c r="AA23" i="349" s="1"/>
  <c r="AK23" i="349" s="1"/>
  <c r="N23" i="349"/>
  <c r="N29" i="349" s="1"/>
  <c r="Z24" i="349" s="1"/>
  <c r="M23" i="349"/>
  <c r="M29" i="349" s="1"/>
  <c r="L23" i="349"/>
  <c r="H23" i="349"/>
  <c r="C23" i="349"/>
  <c r="AQ22" i="349"/>
  <c r="AP22" i="349"/>
  <c r="CF19" i="349"/>
  <c r="U18" i="349"/>
  <c r="AB12" i="349" s="1"/>
  <c r="T18" i="349"/>
  <c r="AA15" i="349" s="1"/>
  <c r="Q18" i="349"/>
  <c r="AA12" i="349" s="1"/>
  <c r="M18" i="349"/>
  <c r="C18" i="349"/>
  <c r="BO17" i="349"/>
  <c r="BN17" i="349"/>
  <c r="BM17" i="349"/>
  <c r="BL17" i="349"/>
  <c r="BK17" i="349"/>
  <c r="BJ17" i="349"/>
  <c r="W17" i="349"/>
  <c r="V17" i="349"/>
  <c r="S17" i="349"/>
  <c r="R17" i="349"/>
  <c r="O17" i="349"/>
  <c r="N17" i="349"/>
  <c r="L17" i="349"/>
  <c r="BO16" i="349"/>
  <c r="BN16" i="349"/>
  <c r="BM16" i="349"/>
  <c r="BL16" i="349"/>
  <c r="BK16" i="349"/>
  <c r="BJ16" i="349"/>
  <c r="BP16" i="349" s="1"/>
  <c r="X16" i="349"/>
  <c r="U16" i="349"/>
  <c r="T16" i="349"/>
  <c r="Q16" i="349"/>
  <c r="P16" i="349"/>
  <c r="M16" i="349"/>
  <c r="L16" i="349"/>
  <c r="C16" i="349"/>
  <c r="BO15" i="349"/>
  <c r="BN15" i="349"/>
  <c r="BM15" i="349"/>
  <c r="BL15" i="349"/>
  <c r="BK15" i="349"/>
  <c r="BJ15" i="349"/>
  <c r="X15" i="349"/>
  <c r="V15" i="349"/>
  <c r="T15" i="349"/>
  <c r="R15" i="349"/>
  <c r="P15" i="349"/>
  <c r="N15" i="349"/>
  <c r="L15" i="349"/>
  <c r="C15" i="349"/>
  <c r="BO14" i="349"/>
  <c r="BN14" i="349"/>
  <c r="BM14" i="349"/>
  <c r="BL14" i="349"/>
  <c r="BK14" i="349"/>
  <c r="BJ14" i="349"/>
  <c r="W14" i="349"/>
  <c r="U14" i="349"/>
  <c r="S14" i="349"/>
  <c r="Q14" i="349"/>
  <c r="O14" i="349"/>
  <c r="M14" i="349"/>
  <c r="L14" i="349"/>
  <c r="C14" i="349"/>
  <c r="BO13" i="349"/>
  <c r="BN13" i="349"/>
  <c r="BM13" i="349"/>
  <c r="BL13" i="349"/>
  <c r="BK13" i="349"/>
  <c r="BJ13" i="349"/>
  <c r="X13" i="349"/>
  <c r="X18" i="349" s="1"/>
  <c r="AB15" i="349" s="1"/>
  <c r="AL15" i="349" s="1"/>
  <c r="AW15" i="349" s="1"/>
  <c r="W13" i="349"/>
  <c r="T13" i="349"/>
  <c r="S13" i="349"/>
  <c r="S18" i="349" s="1"/>
  <c r="AA14" i="349" s="1"/>
  <c r="AK14" i="349" s="1"/>
  <c r="P13" i="349"/>
  <c r="P18" i="349" s="1"/>
  <c r="Z15" i="349" s="1"/>
  <c r="AD15" i="349" s="1"/>
  <c r="O13" i="349"/>
  <c r="L13" i="349"/>
  <c r="H13" i="349"/>
  <c r="AI15" i="349" s="1"/>
  <c r="AQ11" i="349" s="1"/>
  <c r="C13" i="349"/>
  <c r="BO12" i="349"/>
  <c r="BN12" i="349"/>
  <c r="BM12" i="349"/>
  <c r="BL12" i="349"/>
  <c r="BK12" i="349"/>
  <c r="BJ12" i="349"/>
  <c r="AL12" i="349"/>
  <c r="AW12" i="349" s="1"/>
  <c r="Z12" i="349"/>
  <c r="V12" i="349"/>
  <c r="U12" i="349"/>
  <c r="R12" i="349"/>
  <c r="R18" i="349" s="1"/>
  <c r="AA13" i="349" s="1"/>
  <c r="AK13" i="349" s="1"/>
  <c r="Q12" i="349"/>
  <c r="N12" i="349"/>
  <c r="M12" i="349"/>
  <c r="L12" i="349"/>
  <c r="H12" i="349"/>
  <c r="AI13" i="349" s="1"/>
  <c r="AT13" i="349" s="1"/>
  <c r="C12" i="349"/>
  <c r="AI12" i="349" s="1"/>
  <c r="AO11" i="349"/>
  <c r="BO94" i="348"/>
  <c r="BN94" i="348"/>
  <c r="BM94" i="348"/>
  <c r="BL94" i="348"/>
  <c r="BK94" i="348"/>
  <c r="BJ94" i="348"/>
  <c r="BO93" i="348"/>
  <c r="BN93" i="348"/>
  <c r="BM93" i="348"/>
  <c r="BL93" i="348"/>
  <c r="BK93" i="348"/>
  <c r="BJ93" i="348"/>
  <c r="BO92" i="348"/>
  <c r="BN92" i="348"/>
  <c r="BM92" i="348"/>
  <c r="BL92" i="348"/>
  <c r="BK92" i="348"/>
  <c r="BJ92" i="348"/>
  <c r="BO91" i="348"/>
  <c r="BN91" i="348"/>
  <c r="BM91" i="348"/>
  <c r="BL91" i="348"/>
  <c r="BK91" i="348"/>
  <c r="BJ91" i="348"/>
  <c r="BO90" i="348"/>
  <c r="BN90" i="348"/>
  <c r="BM90" i="348"/>
  <c r="BL90" i="348"/>
  <c r="BK90" i="348"/>
  <c r="BJ90" i="348"/>
  <c r="BX89" i="348"/>
  <c r="BO89" i="348"/>
  <c r="BN89" i="348"/>
  <c r="BM89" i="348"/>
  <c r="BL89" i="348"/>
  <c r="BK89" i="348"/>
  <c r="BJ89" i="348"/>
  <c r="BV77" i="348"/>
  <c r="BV76" i="348"/>
  <c r="BS76" i="348"/>
  <c r="CC75" i="348"/>
  <c r="CC74" i="348"/>
  <c r="C74" i="348"/>
  <c r="BV73" i="348"/>
  <c r="BS73" i="348"/>
  <c r="C73" i="348"/>
  <c r="BV72" i="348"/>
  <c r="BS72" i="348"/>
  <c r="BO72" i="348"/>
  <c r="BN72" i="348"/>
  <c r="BM72" i="348"/>
  <c r="BL72" i="348"/>
  <c r="BK72" i="348"/>
  <c r="BJ72" i="348"/>
  <c r="W72" i="348"/>
  <c r="V72" i="348"/>
  <c r="V74" i="348" s="1"/>
  <c r="S72" i="348"/>
  <c r="R72" i="348"/>
  <c r="O72" i="348"/>
  <c r="N72" i="348"/>
  <c r="N74" i="348" s="1"/>
  <c r="L72" i="348"/>
  <c r="CH71" i="348"/>
  <c r="BO71" i="348"/>
  <c r="BN71" i="348"/>
  <c r="BM71" i="348"/>
  <c r="BL71" i="348"/>
  <c r="BK71" i="348"/>
  <c r="BJ71" i="348"/>
  <c r="BP71" i="348" s="1"/>
  <c r="X71" i="348"/>
  <c r="U71" i="348"/>
  <c r="T71" i="348"/>
  <c r="Q71" i="348"/>
  <c r="P71" i="348"/>
  <c r="M71" i="348"/>
  <c r="L71" i="348"/>
  <c r="CH70" i="348"/>
  <c r="BO70" i="348"/>
  <c r="BN70" i="348"/>
  <c r="BM70" i="348"/>
  <c r="BL70" i="348"/>
  <c r="BK70" i="348"/>
  <c r="BJ70" i="348"/>
  <c r="BP70" i="348" s="1"/>
  <c r="X70" i="348"/>
  <c r="V70" i="348"/>
  <c r="T70" i="348"/>
  <c r="R70" i="348"/>
  <c r="R73" i="348" s="1"/>
  <c r="R74" i="348" s="1"/>
  <c r="P70" i="348"/>
  <c r="N70" i="348"/>
  <c r="L70" i="348"/>
  <c r="C70" i="348"/>
  <c r="BV69" i="348"/>
  <c r="BO69" i="348"/>
  <c r="BN69" i="348"/>
  <c r="BM69" i="348"/>
  <c r="BL69" i="348"/>
  <c r="BP69" i="348" s="1"/>
  <c r="BK69" i="348"/>
  <c r="BJ69" i="348"/>
  <c r="AI69" i="348"/>
  <c r="AT69" i="348" s="1"/>
  <c r="W69" i="348"/>
  <c r="U69" i="348"/>
  <c r="S69" i="348"/>
  <c r="Q69" i="348"/>
  <c r="O69" i="348"/>
  <c r="M69" i="348"/>
  <c r="L69" i="348"/>
  <c r="C69" i="348"/>
  <c r="BV68" i="348"/>
  <c r="BS68" i="348"/>
  <c r="BO68" i="348"/>
  <c r="BN68" i="348"/>
  <c r="BM68" i="348"/>
  <c r="BL68" i="348"/>
  <c r="BP68" i="348" s="1"/>
  <c r="BK68" i="348"/>
  <c r="BJ68" i="348"/>
  <c r="AI68" i="348"/>
  <c r="Z68" i="348"/>
  <c r="X68" i="348"/>
  <c r="W68" i="348"/>
  <c r="T68" i="348"/>
  <c r="S68" i="348"/>
  <c r="S73" i="348" s="1"/>
  <c r="AA69" i="348" s="1"/>
  <c r="P68" i="348"/>
  <c r="O68" i="348"/>
  <c r="L68" i="348"/>
  <c r="H68" i="348"/>
  <c r="C68" i="348"/>
  <c r="H72" i="348" s="1"/>
  <c r="CC67" i="348"/>
  <c r="BO67" i="348"/>
  <c r="BN67" i="348"/>
  <c r="BM67" i="348"/>
  <c r="BL67" i="348"/>
  <c r="BK67" i="348"/>
  <c r="BJ67" i="348"/>
  <c r="V67" i="348"/>
  <c r="V73" i="348" s="1"/>
  <c r="AB68" i="348" s="1"/>
  <c r="AL68" i="348" s="1"/>
  <c r="AW68" i="348" s="1"/>
  <c r="U67" i="348"/>
  <c r="U73" i="348" s="1"/>
  <c r="AB67" i="348" s="1"/>
  <c r="AL67" i="348" s="1"/>
  <c r="AW67" i="348" s="1"/>
  <c r="R67" i="348"/>
  <c r="Q67" i="348"/>
  <c r="N67" i="348"/>
  <c r="N73" i="348" s="1"/>
  <c r="M67" i="348"/>
  <c r="M73" i="348" s="1"/>
  <c r="Z67" i="348" s="1"/>
  <c r="L67" i="348"/>
  <c r="H67" i="348"/>
  <c r="C72" i="348" s="1"/>
  <c r="C67" i="348"/>
  <c r="CC66" i="348"/>
  <c r="AP66" i="348"/>
  <c r="BV65" i="348"/>
  <c r="BS65" i="348"/>
  <c r="BV64" i="348"/>
  <c r="BS64" i="348"/>
  <c r="C62" i="348"/>
  <c r="BV61" i="348"/>
  <c r="BO61" i="348"/>
  <c r="BN61" i="348"/>
  <c r="BM61" i="348"/>
  <c r="BL61" i="348"/>
  <c r="BK61" i="348"/>
  <c r="BJ61" i="348"/>
  <c r="W61" i="348"/>
  <c r="V61" i="348"/>
  <c r="V62" i="348" s="1"/>
  <c r="AB57" i="348" s="1"/>
  <c r="AL57" i="348" s="1"/>
  <c r="AW57" i="348" s="1"/>
  <c r="S61" i="348"/>
  <c r="R61" i="348"/>
  <c r="O61" i="348"/>
  <c r="N61" i="348"/>
  <c r="L61" i="348"/>
  <c r="CM60" i="348"/>
  <c r="BV60" i="348"/>
  <c r="BS60" i="348"/>
  <c r="BO60" i="348"/>
  <c r="BN60" i="348"/>
  <c r="BM60" i="348"/>
  <c r="BL60" i="348"/>
  <c r="BK60" i="348"/>
  <c r="BJ60" i="348"/>
  <c r="BP60" i="348" s="1"/>
  <c r="X60" i="348"/>
  <c r="U60" i="348"/>
  <c r="T60" i="348"/>
  <c r="Q60" i="348"/>
  <c r="P60" i="348"/>
  <c r="M60" i="348"/>
  <c r="L60" i="348"/>
  <c r="CM59" i="348"/>
  <c r="CC59" i="348"/>
  <c r="BO59" i="348"/>
  <c r="BN59" i="348"/>
  <c r="BM59" i="348"/>
  <c r="BL59" i="348"/>
  <c r="BK59" i="348"/>
  <c r="BJ59" i="348"/>
  <c r="BP59" i="348" s="1"/>
  <c r="X59" i="348"/>
  <c r="V59" i="348"/>
  <c r="T59" i="348"/>
  <c r="R59" i="348"/>
  <c r="R62" i="348" s="1"/>
  <c r="AA57" i="348" s="1"/>
  <c r="P59" i="348"/>
  <c r="N59" i="348"/>
  <c r="L59" i="348"/>
  <c r="H59" i="348"/>
  <c r="CC58" i="348"/>
  <c r="BO58" i="348"/>
  <c r="BN58" i="348"/>
  <c r="BM58" i="348"/>
  <c r="BL58" i="348"/>
  <c r="BP58" i="348" s="1"/>
  <c r="BK58" i="348"/>
  <c r="BJ58" i="348"/>
  <c r="W58" i="348"/>
  <c r="U58" i="348"/>
  <c r="S58" i="348"/>
  <c r="Q58" i="348"/>
  <c r="Q62" i="348" s="1"/>
  <c r="AA56" i="348" s="1"/>
  <c r="O58" i="348"/>
  <c r="M58" i="348"/>
  <c r="L58" i="348"/>
  <c r="BV57" i="348"/>
  <c r="BO57" i="348"/>
  <c r="BN57" i="348"/>
  <c r="BM57" i="348"/>
  <c r="BL57" i="348"/>
  <c r="BK57" i="348"/>
  <c r="BJ57" i="348"/>
  <c r="BP57" i="348" s="1"/>
  <c r="AI57" i="348"/>
  <c r="AO55" i="348" s="1"/>
  <c r="X57" i="348"/>
  <c r="X62" i="348" s="1"/>
  <c r="AB59" i="348" s="1"/>
  <c r="AL59" i="348" s="1"/>
  <c r="AW59" i="348" s="1"/>
  <c r="W57" i="348"/>
  <c r="T57" i="348"/>
  <c r="T62" i="348" s="1"/>
  <c r="AA59" i="348" s="1"/>
  <c r="S57" i="348"/>
  <c r="S62" i="348" s="1"/>
  <c r="AA58" i="348" s="1"/>
  <c r="P57" i="348"/>
  <c r="P62" i="348" s="1"/>
  <c r="Z59" i="348" s="1"/>
  <c r="O57" i="348"/>
  <c r="L57" i="348"/>
  <c r="H57" i="348"/>
  <c r="AI59" i="348" s="1"/>
  <c r="AT59" i="348" s="1"/>
  <c r="C57" i="348"/>
  <c r="H61" i="348" s="1"/>
  <c r="BV56" i="348"/>
  <c r="BS56" i="348"/>
  <c r="BO56" i="348"/>
  <c r="BN56" i="348"/>
  <c r="BM56" i="348"/>
  <c r="BL56" i="348"/>
  <c r="BK56" i="348"/>
  <c r="BJ56" i="348"/>
  <c r="V56" i="348"/>
  <c r="U56" i="348"/>
  <c r="U62" i="348" s="1"/>
  <c r="AB56" i="348" s="1"/>
  <c r="AL56" i="348" s="1"/>
  <c r="AW56" i="348" s="1"/>
  <c r="R56" i="348"/>
  <c r="Q56" i="348"/>
  <c r="N56" i="348"/>
  <c r="N62" i="348" s="1"/>
  <c r="Z57" i="348" s="1"/>
  <c r="M56" i="348"/>
  <c r="M62" i="348" s="1"/>
  <c r="Z56" i="348" s="1"/>
  <c r="L56" i="348"/>
  <c r="H56" i="348"/>
  <c r="C59" i="348" s="1"/>
  <c r="C56" i="348"/>
  <c r="CH55" i="348"/>
  <c r="CH54" i="348"/>
  <c r="BV53" i="348"/>
  <c r="BS53" i="348"/>
  <c r="BV52" i="348"/>
  <c r="BS52" i="348"/>
  <c r="CC51" i="348"/>
  <c r="C51" i="348"/>
  <c r="CC50" i="348"/>
  <c r="BO50" i="348"/>
  <c r="BN50" i="348"/>
  <c r="BM50" i="348"/>
  <c r="BL50" i="348"/>
  <c r="BK50" i="348"/>
  <c r="BJ50" i="348"/>
  <c r="BP50" i="348" s="1"/>
  <c r="W50" i="348"/>
  <c r="V50" i="348"/>
  <c r="S50" i="348"/>
  <c r="R50" i="348"/>
  <c r="O50" i="348"/>
  <c r="N50" i="348"/>
  <c r="L50" i="348"/>
  <c r="BV49" i="348"/>
  <c r="BS49" i="348"/>
  <c r="BO49" i="348"/>
  <c r="BN49" i="348"/>
  <c r="BM49" i="348"/>
  <c r="BL49" i="348"/>
  <c r="BK49" i="348"/>
  <c r="BP49" i="348" s="1"/>
  <c r="BJ49" i="348"/>
  <c r="X49" i="348"/>
  <c r="U49" i="348"/>
  <c r="T49" i="348"/>
  <c r="Q49" i="348"/>
  <c r="P49" i="348"/>
  <c r="M49" i="348"/>
  <c r="L49" i="348"/>
  <c r="BV48" i="348"/>
  <c r="BS48" i="348"/>
  <c r="BO48" i="348"/>
  <c r="BN48" i="348"/>
  <c r="BM48" i="348"/>
  <c r="BL48" i="348"/>
  <c r="BK48" i="348"/>
  <c r="BP48" i="348" s="1"/>
  <c r="BJ48" i="348"/>
  <c r="AI48" i="348"/>
  <c r="AT48" i="348" s="1"/>
  <c r="X48" i="348"/>
  <c r="V48" i="348"/>
  <c r="T48" i="348"/>
  <c r="R48" i="348"/>
  <c r="P48" i="348"/>
  <c r="N48" i="348"/>
  <c r="L48" i="348"/>
  <c r="H48" i="348"/>
  <c r="BO47" i="348"/>
  <c r="BN47" i="348"/>
  <c r="BM47" i="348"/>
  <c r="BL47" i="348"/>
  <c r="BK47" i="348"/>
  <c r="BJ47" i="348"/>
  <c r="BP47" i="348" s="1"/>
  <c r="W47" i="348"/>
  <c r="U47" i="348"/>
  <c r="S47" i="348"/>
  <c r="Q47" i="348"/>
  <c r="Q51" i="348" s="1"/>
  <c r="AA45" i="348" s="1"/>
  <c r="O47" i="348"/>
  <c r="M47" i="348"/>
  <c r="L47" i="348"/>
  <c r="C47" i="348"/>
  <c r="BO46" i="348"/>
  <c r="BN46" i="348"/>
  <c r="BM46" i="348"/>
  <c r="BL46" i="348"/>
  <c r="BK46" i="348"/>
  <c r="BJ46" i="348"/>
  <c r="BP46" i="348" s="1"/>
  <c r="X46" i="348"/>
  <c r="X51" i="348" s="1"/>
  <c r="AB48" i="348" s="1"/>
  <c r="AL48" i="348" s="1"/>
  <c r="AW48" i="348" s="1"/>
  <c r="W46" i="348"/>
  <c r="W51" i="348" s="1"/>
  <c r="AB47" i="348" s="1"/>
  <c r="AL47" i="348" s="1"/>
  <c r="AW47" i="348" s="1"/>
  <c r="T46" i="348"/>
  <c r="T51" i="348" s="1"/>
  <c r="AA48" i="348" s="1"/>
  <c r="S46" i="348"/>
  <c r="S51" i="348" s="1"/>
  <c r="AA47" i="348" s="1"/>
  <c r="P46" i="348"/>
  <c r="P51" i="348" s="1"/>
  <c r="Z48" i="348" s="1"/>
  <c r="O46" i="348"/>
  <c r="O51" i="348" s="1"/>
  <c r="Z47" i="348" s="1"/>
  <c r="L46" i="348"/>
  <c r="H46" i="348"/>
  <c r="H49" i="348" s="1"/>
  <c r="C46" i="348"/>
  <c r="H50" i="348" s="1"/>
  <c r="BO45" i="348"/>
  <c r="BN45" i="348"/>
  <c r="BM45" i="348"/>
  <c r="BL45" i="348"/>
  <c r="BP45" i="348" s="1"/>
  <c r="BP51" i="348" s="1"/>
  <c r="BK45" i="348"/>
  <c r="BJ45" i="348"/>
  <c r="AI45" i="348"/>
  <c r="AT45" i="348" s="1"/>
  <c r="V45" i="348"/>
  <c r="V51" i="348" s="1"/>
  <c r="AB46" i="348" s="1"/>
  <c r="AL46" i="348" s="1"/>
  <c r="AW46" i="348" s="1"/>
  <c r="U45" i="348"/>
  <c r="U51" i="348" s="1"/>
  <c r="AB45" i="348" s="1"/>
  <c r="AL45" i="348" s="1"/>
  <c r="AW45" i="348" s="1"/>
  <c r="R45" i="348"/>
  <c r="R51" i="348" s="1"/>
  <c r="AA46" i="348" s="1"/>
  <c r="Q45" i="348"/>
  <c r="N45" i="348"/>
  <c r="N51" i="348" s="1"/>
  <c r="Z46" i="348" s="1"/>
  <c r="M45" i="348"/>
  <c r="M51" i="348" s="1"/>
  <c r="Z45" i="348" s="1"/>
  <c r="L45" i="348"/>
  <c r="H45" i="348"/>
  <c r="C48" i="348" s="1"/>
  <c r="C45" i="348"/>
  <c r="C49" i="348" s="1"/>
  <c r="CT44" i="348"/>
  <c r="CP44" i="348"/>
  <c r="CK44" i="348"/>
  <c r="CF44" i="348"/>
  <c r="BY44" i="348"/>
  <c r="AQ44" i="348"/>
  <c r="AN44" i="348"/>
  <c r="U40" i="348"/>
  <c r="AB34" i="348" s="1"/>
  <c r="AL34" i="348" s="1"/>
  <c r="AW34" i="348" s="1"/>
  <c r="T40" i="348"/>
  <c r="AA37" i="348" s="1"/>
  <c r="M40" i="348"/>
  <c r="C40" i="348"/>
  <c r="BO39" i="348"/>
  <c r="BN39" i="348"/>
  <c r="BM39" i="348"/>
  <c r="BL39" i="348"/>
  <c r="BK39" i="348"/>
  <c r="BJ39" i="348"/>
  <c r="BP39" i="348" s="1"/>
  <c r="W39" i="348"/>
  <c r="V39" i="348"/>
  <c r="S39" i="348"/>
  <c r="R39" i="348"/>
  <c r="O39" i="348"/>
  <c r="N39" i="348"/>
  <c r="L39" i="348"/>
  <c r="BO38" i="348"/>
  <c r="BN38" i="348"/>
  <c r="BM38" i="348"/>
  <c r="BL38" i="348"/>
  <c r="BK38" i="348"/>
  <c r="BJ38" i="348"/>
  <c r="BP38" i="348" s="1"/>
  <c r="X38" i="348"/>
  <c r="U38" i="348"/>
  <c r="T38" i="348"/>
  <c r="Q38" i="348"/>
  <c r="P38" i="348"/>
  <c r="M38" i="348"/>
  <c r="L38" i="348"/>
  <c r="BO37" i="348"/>
  <c r="BN37" i="348"/>
  <c r="BM37" i="348"/>
  <c r="BL37" i="348"/>
  <c r="BK37" i="348"/>
  <c r="BJ37" i="348"/>
  <c r="BP37" i="348" s="1"/>
  <c r="X37" i="348"/>
  <c r="V37" i="348"/>
  <c r="T37" i="348"/>
  <c r="R37" i="348"/>
  <c r="P37" i="348"/>
  <c r="N37" i="348"/>
  <c r="L37" i="348"/>
  <c r="BO36" i="348"/>
  <c r="BN36" i="348"/>
  <c r="BM36" i="348"/>
  <c r="BL36" i="348"/>
  <c r="BK36" i="348"/>
  <c r="BJ36" i="348"/>
  <c r="BP36" i="348" s="1"/>
  <c r="W36" i="348"/>
  <c r="U36" i="348"/>
  <c r="S36" i="348"/>
  <c r="Q36" i="348"/>
  <c r="O36" i="348"/>
  <c r="M36" i="348"/>
  <c r="L36" i="348"/>
  <c r="BO35" i="348"/>
  <c r="BN35" i="348"/>
  <c r="BM35" i="348"/>
  <c r="BL35" i="348"/>
  <c r="BK35" i="348"/>
  <c r="BJ35" i="348"/>
  <c r="BP35" i="348" s="1"/>
  <c r="X35" i="348"/>
  <c r="X40" i="348" s="1"/>
  <c r="AB37" i="348" s="1"/>
  <c r="AL37" i="348" s="1"/>
  <c r="AW37" i="348" s="1"/>
  <c r="W35" i="348"/>
  <c r="W40" i="348" s="1"/>
  <c r="AB36" i="348" s="1"/>
  <c r="AL36" i="348" s="1"/>
  <c r="AW36" i="348" s="1"/>
  <c r="T35" i="348"/>
  <c r="S35" i="348"/>
  <c r="S40" i="348" s="1"/>
  <c r="AA36" i="348" s="1"/>
  <c r="P35" i="348"/>
  <c r="P40" i="348" s="1"/>
  <c r="Z37" i="348" s="1"/>
  <c r="O35" i="348"/>
  <c r="O40" i="348" s="1"/>
  <c r="Z36" i="348" s="1"/>
  <c r="L35" i="348"/>
  <c r="H35" i="348"/>
  <c r="AI37" i="348" s="1"/>
  <c r="C35" i="348"/>
  <c r="H39" i="348" s="1"/>
  <c r="BO34" i="348"/>
  <c r="BN34" i="348"/>
  <c r="BM34" i="348"/>
  <c r="BL34" i="348"/>
  <c r="BK34" i="348"/>
  <c r="BJ34" i="348"/>
  <c r="BP34" i="348" s="1"/>
  <c r="BP40" i="348" s="1"/>
  <c r="Z34" i="348"/>
  <c r="V34" i="348"/>
  <c r="V40" i="348" s="1"/>
  <c r="AB35" i="348" s="1"/>
  <c r="AL35" i="348" s="1"/>
  <c r="AW35" i="348" s="1"/>
  <c r="U34" i="348"/>
  <c r="R34" i="348"/>
  <c r="R40" i="348" s="1"/>
  <c r="AA35" i="348" s="1"/>
  <c r="Q34" i="348"/>
  <c r="Q40" i="348" s="1"/>
  <c r="AA34" i="348" s="1"/>
  <c r="N34" i="348"/>
  <c r="N40" i="348" s="1"/>
  <c r="Z35" i="348" s="1"/>
  <c r="M34" i="348"/>
  <c r="L34" i="348"/>
  <c r="H34" i="348"/>
  <c r="C37" i="348" s="1"/>
  <c r="C34" i="348"/>
  <c r="C38" i="348" s="1"/>
  <c r="C29" i="348"/>
  <c r="BO28" i="348"/>
  <c r="BN28" i="348"/>
  <c r="BM28" i="348"/>
  <c r="BL28" i="348"/>
  <c r="BK28" i="348"/>
  <c r="BJ28" i="348"/>
  <c r="BP28" i="348" s="1"/>
  <c r="W28" i="348"/>
  <c r="V28" i="348"/>
  <c r="S28" i="348"/>
  <c r="R28" i="348"/>
  <c r="O28" i="348"/>
  <c r="N28" i="348"/>
  <c r="L28" i="348"/>
  <c r="C28" i="348"/>
  <c r="BO27" i="348"/>
  <c r="BN27" i="348"/>
  <c r="BM27" i="348"/>
  <c r="BL27" i="348"/>
  <c r="BP27" i="348" s="1"/>
  <c r="BK27" i="348"/>
  <c r="BJ27" i="348"/>
  <c r="X27" i="348"/>
  <c r="U27" i="348"/>
  <c r="T27" i="348"/>
  <c r="Q27" i="348"/>
  <c r="P27" i="348"/>
  <c r="M27" i="348"/>
  <c r="L27" i="348"/>
  <c r="C27" i="348"/>
  <c r="BO26" i="348"/>
  <c r="BN26" i="348"/>
  <c r="BM26" i="348"/>
  <c r="BL26" i="348"/>
  <c r="BP26" i="348" s="1"/>
  <c r="BK26" i="348"/>
  <c r="BJ26" i="348"/>
  <c r="X26" i="348"/>
  <c r="V26" i="348"/>
  <c r="T26" i="348"/>
  <c r="T29" i="348" s="1"/>
  <c r="AA26" i="348" s="1"/>
  <c r="R26" i="348"/>
  <c r="P26" i="348"/>
  <c r="N26" i="348"/>
  <c r="L26" i="348"/>
  <c r="BO25" i="348"/>
  <c r="BN25" i="348"/>
  <c r="BM25" i="348"/>
  <c r="BL25" i="348"/>
  <c r="BK25" i="348"/>
  <c r="BJ25" i="348"/>
  <c r="BP25" i="348" s="1"/>
  <c r="AK25" i="348"/>
  <c r="W25" i="348"/>
  <c r="U25" i="348"/>
  <c r="S25" i="348"/>
  <c r="Q25" i="348"/>
  <c r="O25" i="348"/>
  <c r="M25" i="348"/>
  <c r="L25" i="348"/>
  <c r="C25" i="348"/>
  <c r="BO24" i="348"/>
  <c r="BN24" i="348"/>
  <c r="BM24" i="348"/>
  <c r="BL24" i="348"/>
  <c r="BK24" i="348"/>
  <c r="BJ24" i="348"/>
  <c r="BP24" i="348" s="1"/>
  <c r="AK24" i="348"/>
  <c r="X24" i="348"/>
  <c r="X29" i="348" s="1"/>
  <c r="AB26" i="348" s="1"/>
  <c r="AL26" i="348" s="1"/>
  <c r="AW26" i="348" s="1"/>
  <c r="W24" i="348"/>
  <c r="W29" i="348" s="1"/>
  <c r="AB25" i="348" s="1"/>
  <c r="T24" i="348"/>
  <c r="S24" i="348"/>
  <c r="S29" i="348" s="1"/>
  <c r="AA25" i="348" s="1"/>
  <c r="P24" i="348"/>
  <c r="P29" i="348" s="1"/>
  <c r="Z26" i="348" s="1"/>
  <c r="O24" i="348"/>
  <c r="O29" i="348" s="1"/>
  <c r="Z25" i="348" s="1"/>
  <c r="L24" i="348"/>
  <c r="H24" i="348"/>
  <c r="C24" i="348"/>
  <c r="CA23" i="348"/>
  <c r="CF19" i="348" s="1"/>
  <c r="CK23" i="348" s="1"/>
  <c r="BO23" i="348"/>
  <c r="BN23" i="348"/>
  <c r="BM23" i="348"/>
  <c r="BL23" i="348"/>
  <c r="BP23" i="348" s="1"/>
  <c r="BP29" i="348" s="1"/>
  <c r="BK23" i="348"/>
  <c r="BJ23" i="348"/>
  <c r="AI23" i="348"/>
  <c r="AT23" i="348" s="1"/>
  <c r="V23" i="348"/>
  <c r="U23" i="348"/>
  <c r="R23" i="348"/>
  <c r="R29" i="348" s="1"/>
  <c r="AA24" i="348" s="1"/>
  <c r="Q23" i="348"/>
  <c r="Q29" i="348" s="1"/>
  <c r="AA23" i="348" s="1"/>
  <c r="N23" i="348"/>
  <c r="M23" i="348"/>
  <c r="L23" i="348"/>
  <c r="H23" i="348"/>
  <c r="C26" i="348" s="1"/>
  <c r="C23" i="348"/>
  <c r="W18" i="348"/>
  <c r="AB14" i="348" s="1"/>
  <c r="AL14" i="348" s="1"/>
  <c r="AW14" i="348" s="1"/>
  <c r="C18" i="348"/>
  <c r="BO17" i="348"/>
  <c r="BN17" i="348"/>
  <c r="BM17" i="348"/>
  <c r="BL17" i="348"/>
  <c r="BP17" i="348" s="1"/>
  <c r="BK17" i="348"/>
  <c r="BJ17" i="348"/>
  <c r="W17" i="348"/>
  <c r="V17" i="348"/>
  <c r="S17" i="348"/>
  <c r="R17" i="348"/>
  <c r="O17" i="348"/>
  <c r="N17" i="348"/>
  <c r="L17" i="348"/>
  <c r="H17" i="348"/>
  <c r="BO16" i="348"/>
  <c r="BN16" i="348"/>
  <c r="BM16" i="348"/>
  <c r="BL16" i="348"/>
  <c r="BK16" i="348"/>
  <c r="BP16" i="348" s="1"/>
  <c r="BJ16" i="348"/>
  <c r="X16" i="348"/>
  <c r="U16" i="348"/>
  <c r="T16" i="348"/>
  <c r="Q16" i="348"/>
  <c r="P16" i="348"/>
  <c r="M16" i="348"/>
  <c r="L16" i="348"/>
  <c r="BO15" i="348"/>
  <c r="BN15" i="348"/>
  <c r="BM15" i="348"/>
  <c r="BL15" i="348"/>
  <c r="BK15" i="348"/>
  <c r="BJ15" i="348"/>
  <c r="BP15" i="348" s="1"/>
  <c r="X15" i="348"/>
  <c r="V15" i="348"/>
  <c r="T15" i="348"/>
  <c r="R15" i="348"/>
  <c r="P15" i="348"/>
  <c r="N15" i="348"/>
  <c r="L15" i="348"/>
  <c r="C15" i="348"/>
  <c r="BO14" i="348"/>
  <c r="BN14" i="348"/>
  <c r="BM14" i="348"/>
  <c r="BL14" i="348"/>
  <c r="BK14" i="348"/>
  <c r="BJ14" i="348"/>
  <c r="BP14" i="348" s="1"/>
  <c r="AK14" i="348"/>
  <c r="W14" i="348"/>
  <c r="U14" i="348"/>
  <c r="S14" i="348"/>
  <c r="Q14" i="348"/>
  <c r="O14" i="348"/>
  <c r="O18" i="348" s="1"/>
  <c r="Z14" i="348" s="1"/>
  <c r="M14" i="348"/>
  <c r="L14" i="348"/>
  <c r="BO13" i="348"/>
  <c r="BN13" i="348"/>
  <c r="BM13" i="348"/>
  <c r="BL13" i="348"/>
  <c r="BK13" i="348"/>
  <c r="BJ13" i="348"/>
  <c r="BP13" i="348" s="1"/>
  <c r="X13" i="348"/>
  <c r="X18" i="348" s="1"/>
  <c r="AB15" i="348" s="1"/>
  <c r="AL15" i="348" s="1"/>
  <c r="AW15" i="348" s="1"/>
  <c r="W13" i="348"/>
  <c r="T13" i="348"/>
  <c r="S13" i="348"/>
  <c r="S18" i="348" s="1"/>
  <c r="AA14" i="348" s="1"/>
  <c r="AC14" i="348" s="1"/>
  <c r="P13" i="348"/>
  <c r="P18" i="348" s="1"/>
  <c r="Z15" i="348" s="1"/>
  <c r="O13" i="348"/>
  <c r="L13" i="348"/>
  <c r="H13" i="348"/>
  <c r="H16" i="348" s="1"/>
  <c r="C13" i="348"/>
  <c r="BO12" i="348"/>
  <c r="BN12" i="348"/>
  <c r="BM12" i="348"/>
  <c r="BL12" i="348"/>
  <c r="BK12" i="348"/>
  <c r="BJ12" i="348"/>
  <c r="BP12" i="348" s="1"/>
  <c r="V12" i="348"/>
  <c r="V18" i="348" s="1"/>
  <c r="AB13" i="348" s="1"/>
  <c r="AL13" i="348" s="1"/>
  <c r="AW13" i="348" s="1"/>
  <c r="U12" i="348"/>
  <c r="R12" i="348"/>
  <c r="Q12" i="348"/>
  <c r="Q18" i="348" s="1"/>
  <c r="AA12" i="348" s="1"/>
  <c r="AK12" i="348" s="1"/>
  <c r="N12" i="348"/>
  <c r="N18" i="348" s="1"/>
  <c r="Z13" i="348" s="1"/>
  <c r="M12" i="348"/>
  <c r="L12" i="348"/>
  <c r="H12" i="348"/>
  <c r="C17" i="348" s="1"/>
  <c r="C12" i="348"/>
  <c r="BO94" i="347"/>
  <c r="BN94" i="347"/>
  <c r="BM94" i="347"/>
  <c r="BL94" i="347"/>
  <c r="BK94" i="347"/>
  <c r="BJ94" i="347"/>
  <c r="BO93" i="347"/>
  <c r="BN93" i="347"/>
  <c r="BM93" i="347"/>
  <c r="BL93" i="347"/>
  <c r="BK93" i="347"/>
  <c r="BJ93" i="347"/>
  <c r="BO92" i="347"/>
  <c r="BN92" i="347"/>
  <c r="BM92" i="347"/>
  <c r="BL92" i="347"/>
  <c r="BK92" i="347"/>
  <c r="BJ92" i="347"/>
  <c r="BO91" i="347"/>
  <c r="BN91" i="347"/>
  <c r="BM91" i="347"/>
  <c r="BL91" i="347"/>
  <c r="BK91" i="347"/>
  <c r="BJ91" i="347"/>
  <c r="BO90" i="347"/>
  <c r="BN90" i="347"/>
  <c r="BM90" i="347"/>
  <c r="BL90" i="347"/>
  <c r="BK90" i="347"/>
  <c r="BJ90" i="347"/>
  <c r="BX89" i="347"/>
  <c r="BO89" i="347"/>
  <c r="BN89" i="347"/>
  <c r="BM89" i="347"/>
  <c r="BL89" i="347"/>
  <c r="BK89" i="347"/>
  <c r="BJ89" i="347"/>
  <c r="BV77" i="347"/>
  <c r="BV76" i="347"/>
  <c r="BS76" i="347"/>
  <c r="CC75" i="347"/>
  <c r="CC74" i="347"/>
  <c r="C74" i="347"/>
  <c r="BV73" i="347"/>
  <c r="BS73" i="347"/>
  <c r="X73" i="347"/>
  <c r="AB70" i="347" s="1"/>
  <c r="AL70" i="347" s="1"/>
  <c r="AW70" i="347" s="1"/>
  <c r="T73" i="347"/>
  <c r="AA70" i="347" s="1"/>
  <c r="P73" i="347"/>
  <c r="Z70" i="347" s="1"/>
  <c r="C73" i="347"/>
  <c r="BV72" i="347"/>
  <c r="BS72" i="347"/>
  <c r="BO72" i="347"/>
  <c r="BN72" i="347"/>
  <c r="BM72" i="347"/>
  <c r="BL72" i="347"/>
  <c r="BK72" i="347"/>
  <c r="BJ72" i="347"/>
  <c r="BP72" i="347" s="1"/>
  <c r="W72" i="347"/>
  <c r="V72" i="347"/>
  <c r="S72" i="347"/>
  <c r="R72" i="347"/>
  <c r="O72" i="347"/>
  <c r="N72" i="347"/>
  <c r="L72" i="347"/>
  <c r="CH71" i="347"/>
  <c r="BO71" i="347"/>
  <c r="BN71" i="347"/>
  <c r="BM71" i="347"/>
  <c r="BL71" i="347"/>
  <c r="BK71" i="347"/>
  <c r="BJ71" i="347"/>
  <c r="BP71" i="347" s="1"/>
  <c r="X71" i="347"/>
  <c r="U71" i="347"/>
  <c r="T71" i="347"/>
  <c r="Q71" i="347"/>
  <c r="Q73" i="347" s="1"/>
  <c r="AA67" i="347" s="1"/>
  <c r="P71" i="347"/>
  <c r="M71" i="347"/>
  <c r="L71" i="347"/>
  <c r="H71" i="347"/>
  <c r="CH70" i="347"/>
  <c r="BO70" i="347"/>
  <c r="BN70" i="347"/>
  <c r="BM70" i="347"/>
  <c r="BL70" i="347"/>
  <c r="BK70" i="347"/>
  <c r="BJ70" i="347"/>
  <c r="BP70" i="347" s="1"/>
  <c r="X70" i="347"/>
  <c r="V70" i="347"/>
  <c r="T70" i="347"/>
  <c r="R70" i="347"/>
  <c r="P70" i="347"/>
  <c r="N70" i="347"/>
  <c r="N74" i="347" s="1"/>
  <c r="L70" i="347"/>
  <c r="C70" i="347"/>
  <c r="BV69" i="347"/>
  <c r="BO69" i="347"/>
  <c r="BN69" i="347"/>
  <c r="BM69" i="347"/>
  <c r="BL69" i="347"/>
  <c r="BP69" i="347" s="1"/>
  <c r="BK69" i="347"/>
  <c r="BJ69" i="347"/>
  <c r="AI69" i="347"/>
  <c r="AT69" i="347" s="1"/>
  <c r="W69" i="347"/>
  <c r="U69" i="347"/>
  <c r="S69" i="347"/>
  <c r="Q69" i="347"/>
  <c r="O69" i="347"/>
  <c r="M69" i="347"/>
  <c r="L69" i="347"/>
  <c r="BV68" i="347"/>
  <c r="BS68" i="347"/>
  <c r="BO68" i="347"/>
  <c r="BN68" i="347"/>
  <c r="BM68" i="347"/>
  <c r="BL68" i="347"/>
  <c r="BK68" i="347"/>
  <c r="BP68" i="347" s="1"/>
  <c r="BJ68" i="347"/>
  <c r="AI68" i="347"/>
  <c r="AT68" i="347" s="1"/>
  <c r="X68" i="347"/>
  <c r="X74" i="347" s="1"/>
  <c r="W68" i="347"/>
  <c r="W73" i="347" s="1"/>
  <c r="T68" i="347"/>
  <c r="T74" i="347" s="1"/>
  <c r="S68" i="347"/>
  <c r="P68" i="347"/>
  <c r="O68" i="347"/>
  <c r="O73" i="347" s="1"/>
  <c r="L68" i="347"/>
  <c r="H68" i="347"/>
  <c r="C68" i="347"/>
  <c r="H72" i="347" s="1"/>
  <c r="CC67" i="347"/>
  <c r="BO67" i="347"/>
  <c r="BN67" i="347"/>
  <c r="BM67" i="347"/>
  <c r="BL67" i="347"/>
  <c r="BK67" i="347"/>
  <c r="BJ67" i="347"/>
  <c r="BP67" i="347" s="1"/>
  <c r="AW67" i="347"/>
  <c r="AF67" i="347"/>
  <c r="V67" i="347"/>
  <c r="V73" i="347" s="1"/>
  <c r="AB68" i="347" s="1"/>
  <c r="AL68" i="347" s="1"/>
  <c r="AW68" i="347" s="1"/>
  <c r="U67" i="347"/>
  <c r="U73" i="347" s="1"/>
  <c r="AB67" i="347" s="1"/>
  <c r="AL67" i="347" s="1"/>
  <c r="R67" i="347"/>
  <c r="R73" i="347" s="1"/>
  <c r="AA68" i="347" s="1"/>
  <c r="Q67" i="347"/>
  <c r="N67" i="347"/>
  <c r="N73" i="347" s="1"/>
  <c r="Z68" i="347" s="1"/>
  <c r="M67" i="347"/>
  <c r="M73" i="347" s="1"/>
  <c r="Z67" i="347" s="1"/>
  <c r="L67" i="347"/>
  <c r="H67" i="347"/>
  <c r="C72" i="347" s="1"/>
  <c r="C67" i="347"/>
  <c r="C71" i="347" s="1"/>
  <c r="CC66" i="347"/>
  <c r="AP66" i="347"/>
  <c r="BV65" i="347"/>
  <c r="BS65" i="347"/>
  <c r="BV64" i="347"/>
  <c r="BS64" i="347"/>
  <c r="T62" i="347"/>
  <c r="AA59" i="347" s="1"/>
  <c r="P62" i="347"/>
  <c r="Z59" i="347" s="1"/>
  <c r="C62" i="347"/>
  <c r="BV61" i="347"/>
  <c r="BO61" i="347"/>
  <c r="BN61" i="347"/>
  <c r="BM61" i="347"/>
  <c r="BL61" i="347"/>
  <c r="BK61" i="347"/>
  <c r="BJ61" i="347"/>
  <c r="W61" i="347"/>
  <c r="V61" i="347"/>
  <c r="S61" i="347"/>
  <c r="R61" i="347"/>
  <c r="O61" i="347"/>
  <c r="N61" i="347"/>
  <c r="L61" i="347"/>
  <c r="CM60" i="347"/>
  <c r="BV60" i="347"/>
  <c r="BS60" i="347"/>
  <c r="BO60" i="347"/>
  <c r="BN60" i="347"/>
  <c r="BM60" i="347"/>
  <c r="BL60" i="347"/>
  <c r="BK60" i="347"/>
  <c r="BJ60" i="347"/>
  <c r="BP60" i="347" s="1"/>
  <c r="X60" i="347"/>
  <c r="U60" i="347"/>
  <c r="T60" i="347"/>
  <c r="Q60" i="347"/>
  <c r="P60" i="347"/>
  <c r="M60" i="347"/>
  <c r="L60" i="347"/>
  <c r="H60" i="347"/>
  <c r="CM59" i="347"/>
  <c r="CC59" i="347"/>
  <c r="BO59" i="347"/>
  <c r="BN59" i="347"/>
  <c r="BM59" i="347"/>
  <c r="BL59" i="347"/>
  <c r="BK59" i="347"/>
  <c r="BJ59" i="347"/>
  <c r="BP59" i="347" s="1"/>
  <c r="AJ59" i="347"/>
  <c r="AF59" i="347"/>
  <c r="X59" i="347"/>
  <c r="V59" i="347"/>
  <c r="T59" i="347"/>
  <c r="R59" i="347"/>
  <c r="P59" i="347"/>
  <c r="N59" i="347"/>
  <c r="L59" i="347"/>
  <c r="C59" i="347"/>
  <c r="CC58" i="347"/>
  <c r="BO58" i="347"/>
  <c r="BN58" i="347"/>
  <c r="BM58" i="347"/>
  <c r="BL58" i="347"/>
  <c r="BK58" i="347"/>
  <c r="BP58" i="347" s="1"/>
  <c r="BJ58" i="347"/>
  <c r="W58" i="347"/>
  <c r="U58" i="347"/>
  <c r="S58" i="347"/>
  <c r="Q58" i="347"/>
  <c r="O58" i="347"/>
  <c r="M58" i="347"/>
  <c r="L58" i="347"/>
  <c r="BV57" i="347"/>
  <c r="BO57" i="347"/>
  <c r="BN57" i="347"/>
  <c r="BM57" i="347"/>
  <c r="BL57" i="347"/>
  <c r="BK57" i="347"/>
  <c r="BJ57" i="347"/>
  <c r="BP57" i="347" s="1"/>
  <c r="X57" i="347"/>
  <c r="X62" i="347" s="1"/>
  <c r="AB59" i="347" s="1"/>
  <c r="AL59" i="347" s="1"/>
  <c r="AW59" i="347" s="1"/>
  <c r="W57" i="347"/>
  <c r="W62" i="347" s="1"/>
  <c r="AB58" i="347" s="1"/>
  <c r="AL58" i="347" s="1"/>
  <c r="AW58" i="347" s="1"/>
  <c r="T57" i="347"/>
  <c r="S57" i="347"/>
  <c r="S62" i="347" s="1"/>
  <c r="AA58" i="347" s="1"/>
  <c r="P57" i="347"/>
  <c r="O57" i="347"/>
  <c r="O62" i="347" s="1"/>
  <c r="Z58" i="347" s="1"/>
  <c r="L57" i="347"/>
  <c r="H57" i="347"/>
  <c r="AI59" i="347" s="1"/>
  <c r="C57" i="347"/>
  <c r="BV56" i="347"/>
  <c r="BS56" i="347"/>
  <c r="BO56" i="347"/>
  <c r="BN56" i="347"/>
  <c r="BM56" i="347"/>
  <c r="BL56" i="347"/>
  <c r="BK56" i="347"/>
  <c r="BJ56" i="347"/>
  <c r="BP56" i="347" s="1"/>
  <c r="AW56" i="347"/>
  <c r="AF56" i="347"/>
  <c r="V56" i="347"/>
  <c r="V62" i="347" s="1"/>
  <c r="AB57" i="347" s="1"/>
  <c r="AL57" i="347" s="1"/>
  <c r="AW57" i="347" s="1"/>
  <c r="U56" i="347"/>
  <c r="U62" i="347" s="1"/>
  <c r="AB56" i="347" s="1"/>
  <c r="AL56" i="347" s="1"/>
  <c r="R56" i="347"/>
  <c r="R62" i="347" s="1"/>
  <c r="AA57" i="347" s="1"/>
  <c r="AK57" i="347" s="1"/>
  <c r="Q56" i="347"/>
  <c r="N56" i="347"/>
  <c r="N62" i="347" s="1"/>
  <c r="Z57" i="347" s="1"/>
  <c r="M56" i="347"/>
  <c r="M62" i="347" s="1"/>
  <c r="Z56" i="347" s="1"/>
  <c r="L56" i="347"/>
  <c r="H56" i="347"/>
  <c r="C61" i="347" s="1"/>
  <c r="C56" i="347"/>
  <c r="C60" i="347" s="1"/>
  <c r="CH55" i="347"/>
  <c r="CH54" i="347"/>
  <c r="BV53" i="347"/>
  <c r="BS53" i="347"/>
  <c r="BV52" i="347"/>
  <c r="BS52" i="347"/>
  <c r="CC51" i="347"/>
  <c r="S51" i="347"/>
  <c r="AA47" i="347" s="1"/>
  <c r="C51" i="347"/>
  <c r="CC50" i="347"/>
  <c r="BO50" i="347"/>
  <c r="BN50" i="347"/>
  <c r="BM50" i="347"/>
  <c r="BL50" i="347"/>
  <c r="BK50" i="347"/>
  <c r="BP50" i="347" s="1"/>
  <c r="BJ50" i="347"/>
  <c r="W50" i="347"/>
  <c r="W51" i="347" s="1"/>
  <c r="AB47" i="347" s="1"/>
  <c r="AL47" i="347" s="1"/>
  <c r="AW47" i="347" s="1"/>
  <c r="V50" i="347"/>
  <c r="S50" i="347"/>
  <c r="R50" i="347"/>
  <c r="O50" i="347"/>
  <c r="O51" i="347" s="1"/>
  <c r="Z47" i="347" s="1"/>
  <c r="N50" i="347"/>
  <c r="L50" i="347"/>
  <c r="H50" i="347"/>
  <c r="C50" i="347"/>
  <c r="BV49" i="347"/>
  <c r="BS49" i="347"/>
  <c r="BO49" i="347"/>
  <c r="BN49" i="347"/>
  <c r="BM49" i="347"/>
  <c r="BL49" i="347"/>
  <c r="BK49" i="347"/>
  <c r="BJ49" i="347"/>
  <c r="X49" i="347"/>
  <c r="U49" i="347"/>
  <c r="T49" i="347"/>
  <c r="Q49" i="347"/>
  <c r="P49" i="347"/>
  <c r="M49" i="347"/>
  <c r="L49" i="347"/>
  <c r="C49" i="347"/>
  <c r="BV48" i="347"/>
  <c r="BS48" i="347"/>
  <c r="BO48" i="347"/>
  <c r="BN48" i="347"/>
  <c r="BM48" i="347"/>
  <c r="BL48" i="347"/>
  <c r="BK48" i="347"/>
  <c r="BJ48" i="347"/>
  <c r="AJ48" i="347"/>
  <c r="AB48" i="347"/>
  <c r="AL48" i="347" s="1"/>
  <c r="AW48" i="347" s="1"/>
  <c r="X48" i="347"/>
  <c r="X51" i="347" s="1"/>
  <c r="V48" i="347"/>
  <c r="T48" i="347"/>
  <c r="R48" i="347"/>
  <c r="P48" i="347"/>
  <c r="P51" i="347" s="1"/>
  <c r="Z48" i="347" s="1"/>
  <c r="N48" i="347"/>
  <c r="L48" i="347"/>
  <c r="BO47" i="347"/>
  <c r="BN47" i="347"/>
  <c r="BM47" i="347"/>
  <c r="BL47" i="347"/>
  <c r="BP47" i="347" s="1"/>
  <c r="BK47" i="347"/>
  <c r="BJ47" i="347"/>
  <c r="AI47" i="347"/>
  <c r="W47" i="347"/>
  <c r="U47" i="347"/>
  <c r="S47" i="347"/>
  <c r="Q47" i="347"/>
  <c r="O47" i="347"/>
  <c r="M47" i="347"/>
  <c r="L47" i="347"/>
  <c r="BO46" i="347"/>
  <c r="BN46" i="347"/>
  <c r="BM46" i="347"/>
  <c r="BL46" i="347"/>
  <c r="BK46" i="347"/>
  <c r="BP46" i="347" s="1"/>
  <c r="BJ46" i="347"/>
  <c r="X46" i="347"/>
  <c r="W46" i="347"/>
  <c r="T46" i="347"/>
  <c r="T51" i="347" s="1"/>
  <c r="AA48" i="347" s="1"/>
  <c r="S46" i="347"/>
  <c r="P46" i="347"/>
  <c r="O46" i="347"/>
  <c r="L46" i="347"/>
  <c r="H46" i="347"/>
  <c r="C46" i="347"/>
  <c r="H47" i="347" s="1"/>
  <c r="BO45" i="347"/>
  <c r="BN45" i="347"/>
  <c r="BM45" i="347"/>
  <c r="BL45" i="347"/>
  <c r="BK45" i="347"/>
  <c r="BJ45" i="347"/>
  <c r="BP45" i="347" s="1"/>
  <c r="V45" i="347"/>
  <c r="U45" i="347"/>
  <c r="U51" i="347" s="1"/>
  <c r="AB45" i="347" s="1"/>
  <c r="AL45" i="347" s="1"/>
  <c r="AW45" i="347" s="1"/>
  <c r="R45" i="347"/>
  <c r="R51" i="347" s="1"/>
  <c r="AA46" i="347" s="1"/>
  <c r="Q45" i="347"/>
  <c r="Q51" i="347" s="1"/>
  <c r="AA45" i="347" s="1"/>
  <c r="AK45" i="347" s="1"/>
  <c r="N45" i="347"/>
  <c r="M45" i="347"/>
  <c r="M51" i="347" s="1"/>
  <c r="Z45" i="347" s="1"/>
  <c r="L45" i="347"/>
  <c r="H45" i="347"/>
  <c r="C48" i="347" s="1"/>
  <c r="C45" i="347"/>
  <c r="CT44" i="347"/>
  <c r="CP44" i="347"/>
  <c r="CK44" i="347"/>
  <c r="CF44" i="347"/>
  <c r="BY44" i="347"/>
  <c r="V40" i="347"/>
  <c r="AB35" i="347" s="1"/>
  <c r="AL35" i="347" s="1"/>
  <c r="AW35" i="347" s="1"/>
  <c r="N40" i="347"/>
  <c r="Z35" i="347" s="1"/>
  <c r="C40" i="347"/>
  <c r="BO39" i="347"/>
  <c r="BN39" i="347"/>
  <c r="BM39" i="347"/>
  <c r="BL39" i="347"/>
  <c r="BP39" i="347" s="1"/>
  <c r="BK39" i="347"/>
  <c r="BJ39" i="347"/>
  <c r="W39" i="347"/>
  <c r="V39" i="347"/>
  <c r="S39" i="347"/>
  <c r="R39" i="347"/>
  <c r="R40" i="347" s="1"/>
  <c r="AA35" i="347" s="1"/>
  <c r="O39" i="347"/>
  <c r="N39" i="347"/>
  <c r="L39" i="347"/>
  <c r="H39" i="347"/>
  <c r="BO38" i="347"/>
  <c r="BN38" i="347"/>
  <c r="BM38" i="347"/>
  <c r="BL38" i="347"/>
  <c r="BK38" i="347"/>
  <c r="BP38" i="347" s="1"/>
  <c r="BJ38" i="347"/>
  <c r="X38" i="347"/>
  <c r="U38" i="347"/>
  <c r="T38" i="347"/>
  <c r="Q38" i="347"/>
  <c r="P38" i="347"/>
  <c r="M38" i="347"/>
  <c r="L38" i="347"/>
  <c r="BO37" i="347"/>
  <c r="BN37" i="347"/>
  <c r="BM37" i="347"/>
  <c r="BL37" i="347"/>
  <c r="BP37" i="347" s="1"/>
  <c r="BK37" i="347"/>
  <c r="BJ37" i="347"/>
  <c r="AI37" i="347"/>
  <c r="AA37" i="347"/>
  <c r="X37" i="347"/>
  <c r="V37" i="347"/>
  <c r="T37" i="347"/>
  <c r="R37" i="347"/>
  <c r="P37" i="347"/>
  <c r="N37" i="347"/>
  <c r="L37" i="347"/>
  <c r="C37" i="347"/>
  <c r="BO36" i="347"/>
  <c r="BN36" i="347"/>
  <c r="BM36" i="347"/>
  <c r="BL36" i="347"/>
  <c r="BP36" i="347" s="1"/>
  <c r="BK36" i="347"/>
  <c r="BJ36" i="347"/>
  <c r="AI36" i="347"/>
  <c r="AA36" i="347"/>
  <c r="W36" i="347"/>
  <c r="U36" i="347"/>
  <c r="S36" i="347"/>
  <c r="S40" i="347" s="1"/>
  <c r="Q36" i="347"/>
  <c r="O36" i="347"/>
  <c r="M36" i="347"/>
  <c r="L36" i="347"/>
  <c r="BO35" i="347"/>
  <c r="BN35" i="347"/>
  <c r="BM35" i="347"/>
  <c r="BL35" i="347"/>
  <c r="BP35" i="347" s="1"/>
  <c r="BK35" i="347"/>
  <c r="BJ35" i="347"/>
  <c r="AI35" i="347"/>
  <c r="AE35" i="347"/>
  <c r="X35" i="347"/>
  <c r="X40" i="347" s="1"/>
  <c r="AB37" i="347" s="1"/>
  <c r="AL37" i="347" s="1"/>
  <c r="AW37" i="347" s="1"/>
  <c r="W35" i="347"/>
  <c r="W40" i="347" s="1"/>
  <c r="AB36" i="347" s="1"/>
  <c r="AL36" i="347" s="1"/>
  <c r="AW36" i="347" s="1"/>
  <c r="T35" i="347"/>
  <c r="T40" i="347" s="1"/>
  <c r="S35" i="347"/>
  <c r="P35" i="347"/>
  <c r="P40" i="347" s="1"/>
  <c r="Z37" i="347" s="1"/>
  <c r="O35" i="347"/>
  <c r="O40" i="347" s="1"/>
  <c r="Z36" i="347" s="1"/>
  <c r="L35" i="347"/>
  <c r="H35" i="347"/>
  <c r="H38" i="347" s="1"/>
  <c r="C35" i="347"/>
  <c r="H36" i="347" s="1"/>
  <c r="BO34" i="347"/>
  <c r="BN34" i="347"/>
  <c r="BM34" i="347"/>
  <c r="BL34" i="347"/>
  <c r="BP34" i="347" s="1"/>
  <c r="BK34" i="347"/>
  <c r="BJ34" i="347"/>
  <c r="AI34" i="347"/>
  <c r="V34" i="347"/>
  <c r="U34" i="347"/>
  <c r="U40" i="347" s="1"/>
  <c r="AB34" i="347" s="1"/>
  <c r="AL34" i="347" s="1"/>
  <c r="AW34" i="347" s="1"/>
  <c r="R34" i="347"/>
  <c r="Q34" i="347"/>
  <c r="Q40" i="347" s="1"/>
  <c r="AA34" i="347" s="1"/>
  <c r="N34" i="347"/>
  <c r="M34" i="347"/>
  <c r="M40" i="347" s="1"/>
  <c r="Z34" i="347" s="1"/>
  <c r="L34" i="347"/>
  <c r="H34" i="347"/>
  <c r="C39" i="347" s="1"/>
  <c r="C34" i="347"/>
  <c r="C38" i="347" s="1"/>
  <c r="R29" i="347"/>
  <c r="AA24" i="347" s="1"/>
  <c r="C29" i="347"/>
  <c r="BO28" i="347"/>
  <c r="BN28" i="347"/>
  <c r="BM28" i="347"/>
  <c r="BL28" i="347"/>
  <c r="BP28" i="347" s="1"/>
  <c r="BK28" i="347"/>
  <c r="BJ28" i="347"/>
  <c r="W28" i="347"/>
  <c r="V28" i="347"/>
  <c r="S28" i="347"/>
  <c r="R28" i="347"/>
  <c r="O28" i="347"/>
  <c r="N28" i="347"/>
  <c r="L28" i="347"/>
  <c r="H28" i="347"/>
  <c r="BO27" i="347"/>
  <c r="BN27" i="347"/>
  <c r="BM27" i="347"/>
  <c r="BL27" i="347"/>
  <c r="BK27" i="347"/>
  <c r="BJ27" i="347"/>
  <c r="BP27" i="347" s="1"/>
  <c r="X27" i="347"/>
  <c r="U27" i="347"/>
  <c r="T27" i="347"/>
  <c r="Q27" i="347"/>
  <c r="P27" i="347"/>
  <c r="M27" i="347"/>
  <c r="L27" i="347"/>
  <c r="H27" i="347"/>
  <c r="BO26" i="347"/>
  <c r="BN26" i="347"/>
  <c r="BM26" i="347"/>
  <c r="BL26" i="347"/>
  <c r="BK26" i="347"/>
  <c r="BJ26" i="347"/>
  <c r="BP26" i="347" s="1"/>
  <c r="AT26" i="347"/>
  <c r="AI26" i="347"/>
  <c r="AC26" i="347"/>
  <c r="X26" i="347"/>
  <c r="V26" i="347"/>
  <c r="T26" i="347"/>
  <c r="R26" i="347"/>
  <c r="P26" i="347"/>
  <c r="N26" i="347"/>
  <c r="L26" i="347"/>
  <c r="H26" i="347"/>
  <c r="C26" i="347"/>
  <c r="BO25" i="347"/>
  <c r="BN25" i="347"/>
  <c r="BM25" i="347"/>
  <c r="BL25" i="347"/>
  <c r="BK25" i="347"/>
  <c r="BP25" i="347" s="1"/>
  <c r="BJ25" i="347"/>
  <c r="W25" i="347"/>
  <c r="U25" i="347"/>
  <c r="S25" i="347"/>
  <c r="S29" i="347" s="1"/>
  <c r="AA25" i="347" s="1"/>
  <c r="Q25" i="347"/>
  <c r="O25" i="347"/>
  <c r="M25" i="347"/>
  <c r="L25" i="347"/>
  <c r="H25" i="347"/>
  <c r="BO24" i="347"/>
  <c r="BN24" i="347"/>
  <c r="BM24" i="347"/>
  <c r="BL24" i="347"/>
  <c r="BP24" i="347" s="1"/>
  <c r="BK24" i="347"/>
  <c r="BJ24" i="347"/>
  <c r="AI24" i="347"/>
  <c r="AT24" i="347" s="1"/>
  <c r="X24" i="347"/>
  <c r="X29" i="347" s="1"/>
  <c r="AB26" i="347" s="1"/>
  <c r="AL26" i="347" s="1"/>
  <c r="AW26" i="347" s="1"/>
  <c r="W24" i="347"/>
  <c r="W29" i="347" s="1"/>
  <c r="AB25" i="347" s="1"/>
  <c r="AL25" i="347" s="1"/>
  <c r="AW25" i="347" s="1"/>
  <c r="T24" i="347"/>
  <c r="T29" i="347" s="1"/>
  <c r="AA26" i="347" s="1"/>
  <c r="AK26" i="347" s="1"/>
  <c r="S24" i="347"/>
  <c r="P24" i="347"/>
  <c r="P29" i="347" s="1"/>
  <c r="Z26" i="347" s="1"/>
  <c r="O24" i="347"/>
  <c r="O29" i="347" s="1"/>
  <c r="Z25" i="347" s="1"/>
  <c r="L24" i="347"/>
  <c r="H24" i="347"/>
  <c r="C24" i="347"/>
  <c r="AI25" i="347" s="1"/>
  <c r="CK23" i="347"/>
  <c r="CA23" i="347"/>
  <c r="BO23" i="347"/>
  <c r="BN23" i="347"/>
  <c r="BM23" i="347"/>
  <c r="BL23" i="347"/>
  <c r="BK23" i="347"/>
  <c r="BJ23" i="347"/>
  <c r="BP23" i="347" s="1"/>
  <c r="V23" i="347"/>
  <c r="V29" i="347" s="1"/>
  <c r="AB24" i="347" s="1"/>
  <c r="AL24" i="347" s="1"/>
  <c r="AW24" i="347" s="1"/>
  <c r="U23" i="347"/>
  <c r="U29" i="347" s="1"/>
  <c r="AB23" i="347" s="1"/>
  <c r="AL23" i="347" s="1"/>
  <c r="AW23" i="347" s="1"/>
  <c r="R23" i="347"/>
  <c r="Q23" i="347"/>
  <c r="N23" i="347"/>
  <c r="N29" i="347" s="1"/>
  <c r="Z24" i="347" s="1"/>
  <c r="M23" i="347"/>
  <c r="M29" i="347" s="1"/>
  <c r="Z23" i="347" s="1"/>
  <c r="L23" i="347"/>
  <c r="H23" i="347"/>
  <c r="C28" i="347" s="1"/>
  <c r="C23" i="347"/>
  <c r="AQ22" i="347"/>
  <c r="AO22" i="347"/>
  <c r="CF19" i="347"/>
  <c r="U18" i="347"/>
  <c r="AB12" i="347" s="1"/>
  <c r="AL12" i="347" s="1"/>
  <c r="AW12" i="347" s="1"/>
  <c r="T18" i="347"/>
  <c r="AA15" i="347" s="1"/>
  <c r="AK15" i="347" s="1"/>
  <c r="M18" i="347"/>
  <c r="C18" i="347"/>
  <c r="BO17" i="347"/>
  <c r="BN17" i="347"/>
  <c r="BM17" i="347"/>
  <c r="BL17" i="347"/>
  <c r="BK17" i="347"/>
  <c r="BJ17" i="347"/>
  <c r="BP17" i="347" s="1"/>
  <c r="W17" i="347"/>
  <c r="V17" i="347"/>
  <c r="S17" i="347"/>
  <c r="R17" i="347"/>
  <c r="O17" i="347"/>
  <c r="N17" i="347"/>
  <c r="L17" i="347"/>
  <c r="BO16" i="347"/>
  <c r="BN16" i="347"/>
  <c r="BM16" i="347"/>
  <c r="BL16" i="347"/>
  <c r="BK16" i="347"/>
  <c r="BJ16" i="347"/>
  <c r="BP16" i="347" s="1"/>
  <c r="X16" i="347"/>
  <c r="U16" i="347"/>
  <c r="T16" i="347"/>
  <c r="Q16" i="347"/>
  <c r="P16" i="347"/>
  <c r="M16" i="347"/>
  <c r="L16" i="347"/>
  <c r="BO15" i="347"/>
  <c r="BN15" i="347"/>
  <c r="BM15" i="347"/>
  <c r="BL15" i="347"/>
  <c r="BK15" i="347"/>
  <c r="BJ15" i="347"/>
  <c r="BP15" i="347" s="1"/>
  <c r="AT15" i="347"/>
  <c r="AI15" i="347"/>
  <c r="AQ11" i="347" s="1"/>
  <c r="X15" i="347"/>
  <c r="V15" i="347"/>
  <c r="T15" i="347"/>
  <c r="R15" i="347"/>
  <c r="P15" i="347"/>
  <c r="N15" i="347"/>
  <c r="L15" i="347"/>
  <c r="C15" i="347"/>
  <c r="BO14" i="347"/>
  <c r="BN14" i="347"/>
  <c r="BM14" i="347"/>
  <c r="BL14" i="347"/>
  <c r="BK14" i="347"/>
  <c r="BJ14" i="347"/>
  <c r="BP14" i="347" s="1"/>
  <c r="AK14" i="347"/>
  <c r="AC14" i="347"/>
  <c r="W14" i="347"/>
  <c r="U14" i="347"/>
  <c r="S14" i="347"/>
  <c r="Q14" i="347"/>
  <c r="O14" i="347"/>
  <c r="M14" i="347"/>
  <c r="L14" i="347"/>
  <c r="BO13" i="347"/>
  <c r="BN13" i="347"/>
  <c r="BM13" i="347"/>
  <c r="BL13" i="347"/>
  <c r="BK13" i="347"/>
  <c r="BJ13" i="347"/>
  <c r="BP13" i="347" s="1"/>
  <c r="AT13" i="347"/>
  <c r="AI13" i="347"/>
  <c r="AO11" i="347" s="1"/>
  <c r="X13" i="347"/>
  <c r="X18" i="347" s="1"/>
  <c r="AB15" i="347" s="1"/>
  <c r="W13" i="347"/>
  <c r="W18" i="347" s="1"/>
  <c r="AB14" i="347" s="1"/>
  <c r="AL14" i="347" s="1"/>
  <c r="AW14" i="347" s="1"/>
  <c r="T13" i="347"/>
  <c r="S13" i="347"/>
  <c r="S18" i="347" s="1"/>
  <c r="AA14" i="347" s="1"/>
  <c r="P13" i="347"/>
  <c r="P18" i="347" s="1"/>
  <c r="Z15" i="347" s="1"/>
  <c r="O13" i="347"/>
  <c r="O18" i="347" s="1"/>
  <c r="Z14" i="347" s="1"/>
  <c r="L13" i="347"/>
  <c r="H13" i="347"/>
  <c r="H16" i="347" s="1"/>
  <c r="C13" i="347"/>
  <c r="BO12" i="347"/>
  <c r="BN12" i="347"/>
  <c r="BM12" i="347"/>
  <c r="BL12" i="347"/>
  <c r="BK12" i="347"/>
  <c r="BJ12" i="347"/>
  <c r="BP12" i="347" s="1"/>
  <c r="AT12" i="347"/>
  <c r="AK12" i="347"/>
  <c r="AC12" i="347"/>
  <c r="Z12" i="347"/>
  <c r="V12" i="347"/>
  <c r="U12" i="347"/>
  <c r="R12" i="347"/>
  <c r="R18" i="347" s="1"/>
  <c r="AA13" i="347" s="1"/>
  <c r="AK13" i="347" s="1"/>
  <c r="Q12" i="347"/>
  <c r="Q18" i="347" s="1"/>
  <c r="AA12" i="347" s="1"/>
  <c r="N12" i="347"/>
  <c r="M12" i="347"/>
  <c r="L12" i="347"/>
  <c r="H12" i="347"/>
  <c r="C17" i="347" s="1"/>
  <c r="C12" i="347"/>
  <c r="AI12" i="347" s="1"/>
  <c r="AN11" i="347" s="1"/>
  <c r="BO94" i="346"/>
  <c r="BN94" i="346"/>
  <c r="BM94" i="346"/>
  <c r="BL94" i="346"/>
  <c r="BK94" i="346"/>
  <c r="BJ94" i="346"/>
  <c r="BO93" i="346"/>
  <c r="BN93" i="346"/>
  <c r="BM93" i="346"/>
  <c r="BL93" i="346"/>
  <c r="BK93" i="346"/>
  <c r="BJ93" i="346"/>
  <c r="BO92" i="346"/>
  <c r="BN92" i="346"/>
  <c r="BM92" i="346"/>
  <c r="BL92" i="346"/>
  <c r="BK92" i="346"/>
  <c r="BJ92" i="346"/>
  <c r="BO91" i="346"/>
  <c r="BN91" i="346"/>
  <c r="BM91" i="346"/>
  <c r="BL91" i="346"/>
  <c r="BK91" i="346"/>
  <c r="BJ91" i="346"/>
  <c r="BO90" i="346"/>
  <c r="BN90" i="346"/>
  <c r="BM90" i="346"/>
  <c r="BL90" i="346"/>
  <c r="BK90" i="346"/>
  <c r="BJ90" i="346"/>
  <c r="BX89" i="346"/>
  <c r="BO89" i="346"/>
  <c r="BN89" i="346"/>
  <c r="BM89" i="346"/>
  <c r="BL89" i="346"/>
  <c r="BK89" i="346"/>
  <c r="BJ89" i="346"/>
  <c r="BV77" i="346"/>
  <c r="BV76" i="346"/>
  <c r="BS76" i="346"/>
  <c r="CC75" i="346"/>
  <c r="CC74" i="346"/>
  <c r="R74" i="346"/>
  <c r="C74" i="346"/>
  <c r="BV73" i="346"/>
  <c r="BS73" i="346"/>
  <c r="X73" i="346"/>
  <c r="AB70" i="346" s="1"/>
  <c r="AL70" i="346" s="1"/>
  <c r="T73" i="346"/>
  <c r="AA70" i="346" s="1"/>
  <c r="P73" i="346"/>
  <c r="Z70" i="346" s="1"/>
  <c r="AJ70" i="346" s="1"/>
  <c r="C73" i="346"/>
  <c r="BV72" i="346"/>
  <c r="BS72" i="346"/>
  <c r="BO72" i="346"/>
  <c r="BN72" i="346"/>
  <c r="BM72" i="346"/>
  <c r="BL72" i="346"/>
  <c r="BK72" i="346"/>
  <c r="BJ72" i="346"/>
  <c r="BP72" i="346" s="1"/>
  <c r="W72" i="346"/>
  <c r="V72" i="346"/>
  <c r="S72" i="346"/>
  <c r="R72" i="346"/>
  <c r="O72" i="346"/>
  <c r="N72" i="346"/>
  <c r="L72" i="346"/>
  <c r="CH71" i="346"/>
  <c r="BO71" i="346"/>
  <c r="BN71" i="346"/>
  <c r="BM71" i="346"/>
  <c r="BL71" i="346"/>
  <c r="BK71" i="346"/>
  <c r="BJ71" i="346"/>
  <c r="BP71" i="346" s="1"/>
  <c r="X71" i="346"/>
  <c r="U71" i="346"/>
  <c r="T71" i="346"/>
  <c r="Q71" i="346"/>
  <c r="P71" i="346"/>
  <c r="M71" i="346"/>
  <c r="L71" i="346"/>
  <c r="H71" i="346"/>
  <c r="CH70" i="346"/>
  <c r="BO70" i="346"/>
  <c r="BN70" i="346"/>
  <c r="BM70" i="346"/>
  <c r="BL70" i="346"/>
  <c r="BK70" i="346"/>
  <c r="BJ70" i="346"/>
  <c r="BP70" i="346" s="1"/>
  <c r="AW70" i="346"/>
  <c r="AF70" i="346"/>
  <c r="X70" i="346"/>
  <c r="V70" i="346"/>
  <c r="T70" i="346"/>
  <c r="R70" i="346"/>
  <c r="R73" i="346" s="1"/>
  <c r="AA68" i="346" s="1"/>
  <c r="P70" i="346"/>
  <c r="P74" i="346" s="1"/>
  <c r="N70" i="346"/>
  <c r="N74" i="346" s="1"/>
  <c r="L70" i="346"/>
  <c r="BV69" i="346"/>
  <c r="BO69" i="346"/>
  <c r="BN69" i="346"/>
  <c r="BM69" i="346"/>
  <c r="BL69" i="346"/>
  <c r="BP69" i="346" s="1"/>
  <c r="BK69" i="346"/>
  <c r="BJ69" i="346"/>
  <c r="AI69" i="346"/>
  <c r="W69" i="346"/>
  <c r="U69" i="346"/>
  <c r="U74" i="346" s="1"/>
  <c r="S69" i="346"/>
  <c r="Q69" i="346"/>
  <c r="O69" i="346"/>
  <c r="M69" i="346"/>
  <c r="M74" i="346" s="1"/>
  <c r="L69" i="346"/>
  <c r="BV68" i="346"/>
  <c r="BS68" i="346"/>
  <c r="BO68" i="346"/>
  <c r="BN68" i="346"/>
  <c r="BM68" i="346"/>
  <c r="BL68" i="346"/>
  <c r="BK68" i="346"/>
  <c r="BP68" i="346" s="1"/>
  <c r="BJ68" i="346"/>
  <c r="X68" i="346"/>
  <c r="W68" i="346"/>
  <c r="W73" i="346" s="1"/>
  <c r="AB69" i="346" s="1"/>
  <c r="AL69" i="346" s="1"/>
  <c r="AW69" i="346" s="1"/>
  <c r="T68" i="346"/>
  <c r="T74" i="346" s="1"/>
  <c r="S68" i="346"/>
  <c r="P68" i="346"/>
  <c r="O68" i="346"/>
  <c r="O73" i="346" s="1"/>
  <c r="Z69" i="346" s="1"/>
  <c r="L68" i="346"/>
  <c r="H68" i="346"/>
  <c r="C68" i="346"/>
  <c r="H72" i="346" s="1"/>
  <c r="CC67" i="346"/>
  <c r="BO67" i="346"/>
  <c r="BN67" i="346"/>
  <c r="BM67" i="346"/>
  <c r="BL67" i="346"/>
  <c r="BK67" i="346"/>
  <c r="BJ67" i="346"/>
  <c r="BP67" i="346" s="1"/>
  <c r="AW67" i="346"/>
  <c r="AF67" i="346"/>
  <c r="AB67" i="346"/>
  <c r="AL67" i="346" s="1"/>
  <c r="V67" i="346"/>
  <c r="V73" i="346" s="1"/>
  <c r="AB68" i="346" s="1"/>
  <c r="AL68" i="346" s="1"/>
  <c r="AW68" i="346" s="1"/>
  <c r="U67" i="346"/>
  <c r="U73" i="346" s="1"/>
  <c r="R67" i="346"/>
  <c r="Q67" i="346"/>
  <c r="N67" i="346"/>
  <c r="N73" i="346" s="1"/>
  <c r="Z68" i="346" s="1"/>
  <c r="M67" i="346"/>
  <c r="M73" i="346" s="1"/>
  <c r="Z67" i="346" s="1"/>
  <c r="L67" i="346"/>
  <c r="H67" i="346"/>
  <c r="C72" i="346" s="1"/>
  <c r="C67" i="346"/>
  <c r="C71" i="346" s="1"/>
  <c r="CC66" i="346"/>
  <c r="BV65" i="346"/>
  <c r="BS65" i="346"/>
  <c r="BV64" i="346"/>
  <c r="BS64" i="346"/>
  <c r="T62" i="346"/>
  <c r="AA59" i="346" s="1"/>
  <c r="C62" i="346"/>
  <c r="BV61" i="346"/>
  <c r="BO61" i="346"/>
  <c r="BN61" i="346"/>
  <c r="BM61" i="346"/>
  <c r="BL61" i="346"/>
  <c r="BK61" i="346"/>
  <c r="BJ61" i="346"/>
  <c r="W61" i="346"/>
  <c r="V61" i="346"/>
  <c r="S61" i="346"/>
  <c r="R61" i="346"/>
  <c r="O61" i="346"/>
  <c r="N61" i="346"/>
  <c r="L61" i="346"/>
  <c r="CM60" i="346"/>
  <c r="BV60" i="346"/>
  <c r="BS60" i="346"/>
  <c r="BO60" i="346"/>
  <c r="BN60" i="346"/>
  <c r="BM60" i="346"/>
  <c r="BL60" i="346"/>
  <c r="BK60" i="346"/>
  <c r="BJ60" i="346"/>
  <c r="BP60" i="346" s="1"/>
  <c r="X60" i="346"/>
  <c r="U60" i="346"/>
  <c r="T60" i="346"/>
  <c r="Q60" i="346"/>
  <c r="P60" i="346"/>
  <c r="M60" i="346"/>
  <c r="L60" i="346"/>
  <c r="H60" i="346"/>
  <c r="CM59" i="346"/>
  <c r="CC59" i="346"/>
  <c r="BO59" i="346"/>
  <c r="BN59" i="346"/>
  <c r="BM59" i="346"/>
  <c r="BL59" i="346"/>
  <c r="BK59" i="346"/>
  <c r="BJ59" i="346"/>
  <c r="BP59" i="346" s="1"/>
  <c r="AW59" i="346"/>
  <c r="X59" i="346"/>
  <c r="V59" i="346"/>
  <c r="T59" i="346"/>
  <c r="R59" i="346"/>
  <c r="R62" i="346" s="1"/>
  <c r="AA57" i="346" s="1"/>
  <c r="AC57" i="346" s="1"/>
  <c r="P59" i="346"/>
  <c r="N59" i="346"/>
  <c r="L59" i="346"/>
  <c r="CC58" i="346"/>
  <c r="BO58" i="346"/>
  <c r="BN58" i="346"/>
  <c r="BM58" i="346"/>
  <c r="BL58" i="346"/>
  <c r="BK58" i="346"/>
  <c r="BP58" i="346" s="1"/>
  <c r="BJ58" i="346"/>
  <c r="Z58" i="346"/>
  <c r="W58" i="346"/>
  <c r="U58" i="346"/>
  <c r="S58" i="346"/>
  <c r="Q58" i="346"/>
  <c r="O58" i="346"/>
  <c r="M58" i="346"/>
  <c r="L58" i="346"/>
  <c r="BV57" i="346"/>
  <c r="BO57" i="346"/>
  <c r="BN57" i="346"/>
  <c r="BM57" i="346"/>
  <c r="BL57" i="346"/>
  <c r="BK57" i="346"/>
  <c r="BJ57" i="346"/>
  <c r="BP57" i="346" s="1"/>
  <c r="AK57" i="346"/>
  <c r="X57" i="346"/>
  <c r="X62" i="346" s="1"/>
  <c r="AB59" i="346" s="1"/>
  <c r="AL59" i="346" s="1"/>
  <c r="W57" i="346"/>
  <c r="W62" i="346" s="1"/>
  <c r="AB58" i="346" s="1"/>
  <c r="AL58" i="346" s="1"/>
  <c r="AW58" i="346" s="1"/>
  <c r="T57" i="346"/>
  <c r="S57" i="346"/>
  <c r="P57" i="346"/>
  <c r="P62" i="346" s="1"/>
  <c r="Z59" i="346" s="1"/>
  <c r="O57" i="346"/>
  <c r="O62" i="346" s="1"/>
  <c r="L57" i="346"/>
  <c r="H57" i="346"/>
  <c r="AI59" i="346" s="1"/>
  <c r="C57" i="346"/>
  <c r="BV56" i="346"/>
  <c r="BS56" i="346"/>
  <c r="BO56" i="346"/>
  <c r="BN56" i="346"/>
  <c r="BM56" i="346"/>
  <c r="BL56" i="346"/>
  <c r="BK56" i="346"/>
  <c r="BJ56" i="346"/>
  <c r="AB56" i="346"/>
  <c r="AL56" i="346" s="1"/>
  <c r="AW56" i="346" s="1"/>
  <c r="V56" i="346"/>
  <c r="V62" i="346" s="1"/>
  <c r="AB57" i="346" s="1"/>
  <c r="AL57" i="346" s="1"/>
  <c r="AW57" i="346" s="1"/>
  <c r="U56" i="346"/>
  <c r="U62" i="346" s="1"/>
  <c r="R56" i="346"/>
  <c r="Q56" i="346"/>
  <c r="Q62" i="346" s="1"/>
  <c r="AA56" i="346" s="1"/>
  <c r="N56" i="346"/>
  <c r="N62" i="346" s="1"/>
  <c r="Z57" i="346" s="1"/>
  <c r="M56" i="346"/>
  <c r="M62" i="346" s="1"/>
  <c r="Z56" i="346" s="1"/>
  <c r="AF56" i="346" s="1"/>
  <c r="L56" i="346"/>
  <c r="H56" i="346"/>
  <c r="C61" i="346" s="1"/>
  <c r="C56" i="346"/>
  <c r="C60" i="346" s="1"/>
  <c r="CH55" i="346"/>
  <c r="CH54" i="346"/>
  <c r="BV53" i="346"/>
  <c r="BS53" i="346"/>
  <c r="BV52" i="346"/>
  <c r="BS52" i="346"/>
  <c r="CC51" i="346"/>
  <c r="W51" i="346"/>
  <c r="AB47" i="346" s="1"/>
  <c r="AL47" i="346" s="1"/>
  <c r="AW47" i="346" s="1"/>
  <c r="O51" i="346"/>
  <c r="Z47" i="346" s="1"/>
  <c r="C51" i="346"/>
  <c r="CC50" i="346"/>
  <c r="BO50" i="346"/>
  <c r="BN50" i="346"/>
  <c r="BM50" i="346"/>
  <c r="BL50" i="346"/>
  <c r="BK50" i="346"/>
  <c r="BP50" i="346" s="1"/>
  <c r="BJ50" i="346"/>
  <c r="W50" i="346"/>
  <c r="V50" i="346"/>
  <c r="S50" i="346"/>
  <c r="R50" i="346"/>
  <c r="O50" i="346"/>
  <c r="N50" i="346"/>
  <c r="L50" i="346"/>
  <c r="H50" i="346"/>
  <c r="C50" i="346"/>
  <c r="BV49" i="346"/>
  <c r="BS49" i="346"/>
  <c r="BO49" i="346"/>
  <c r="BN49" i="346"/>
  <c r="BM49" i="346"/>
  <c r="BL49" i="346"/>
  <c r="BK49" i="346"/>
  <c r="BJ49" i="346"/>
  <c r="BP49" i="346" s="1"/>
  <c r="X49" i="346"/>
  <c r="U49" i="346"/>
  <c r="T49" i="346"/>
  <c r="Q49" i="346"/>
  <c r="P49" i="346"/>
  <c r="M49" i="346"/>
  <c r="L49" i="346"/>
  <c r="BV48" i="346"/>
  <c r="BS48" i="346"/>
  <c r="BO48" i="346"/>
  <c r="BN48" i="346"/>
  <c r="BM48" i="346"/>
  <c r="BL48" i="346"/>
  <c r="BK48" i="346"/>
  <c r="BJ48" i="346"/>
  <c r="BP48" i="346" s="1"/>
  <c r="X48" i="346"/>
  <c r="X51" i="346" s="1"/>
  <c r="AB48" i="346" s="1"/>
  <c r="AL48" i="346" s="1"/>
  <c r="AW48" i="346" s="1"/>
  <c r="V48" i="346"/>
  <c r="T48" i="346"/>
  <c r="R48" i="346"/>
  <c r="P48" i="346"/>
  <c r="P51" i="346" s="1"/>
  <c r="Z48" i="346" s="1"/>
  <c r="AJ48" i="346" s="1"/>
  <c r="N48" i="346"/>
  <c r="L48" i="346"/>
  <c r="BO47" i="346"/>
  <c r="BN47" i="346"/>
  <c r="BM47" i="346"/>
  <c r="BL47" i="346"/>
  <c r="BP47" i="346" s="1"/>
  <c r="BK47" i="346"/>
  <c r="BJ47" i="346"/>
  <c r="AI47" i="346"/>
  <c r="W47" i="346"/>
  <c r="U47" i="346"/>
  <c r="U51" i="346" s="1"/>
  <c r="AB45" i="346" s="1"/>
  <c r="AL45" i="346" s="1"/>
  <c r="AW45" i="346" s="1"/>
  <c r="S47" i="346"/>
  <c r="Q47" i="346"/>
  <c r="O47" i="346"/>
  <c r="M47" i="346"/>
  <c r="M51" i="346" s="1"/>
  <c r="Z45" i="346" s="1"/>
  <c r="L47" i="346"/>
  <c r="BO46" i="346"/>
  <c r="BN46" i="346"/>
  <c r="BM46" i="346"/>
  <c r="BL46" i="346"/>
  <c r="BK46" i="346"/>
  <c r="BP46" i="346" s="1"/>
  <c r="BJ46" i="346"/>
  <c r="X46" i="346"/>
  <c r="W46" i="346"/>
  <c r="T46" i="346"/>
  <c r="T51" i="346" s="1"/>
  <c r="AA48" i="346" s="1"/>
  <c r="S46" i="346"/>
  <c r="S51" i="346" s="1"/>
  <c r="AA47" i="346" s="1"/>
  <c r="P46" i="346"/>
  <c r="O46" i="346"/>
  <c r="L46" i="346"/>
  <c r="H46" i="346"/>
  <c r="C46" i="346"/>
  <c r="H47" i="346" s="1"/>
  <c r="BO45" i="346"/>
  <c r="BN45" i="346"/>
  <c r="BM45" i="346"/>
  <c r="BL45" i="346"/>
  <c r="BK45" i="346"/>
  <c r="BJ45" i="346"/>
  <c r="BP45" i="346" s="1"/>
  <c r="AK45" i="346"/>
  <c r="V45" i="346"/>
  <c r="V51" i="346" s="1"/>
  <c r="AB46" i="346" s="1"/>
  <c r="AL46" i="346" s="1"/>
  <c r="AW46" i="346" s="1"/>
  <c r="U45" i="346"/>
  <c r="R45" i="346"/>
  <c r="R51" i="346" s="1"/>
  <c r="AA46" i="346" s="1"/>
  <c r="Q45" i="346"/>
  <c r="Q51" i="346" s="1"/>
  <c r="AA45" i="346" s="1"/>
  <c r="N45" i="346"/>
  <c r="N51" i="346" s="1"/>
  <c r="Z46" i="346" s="1"/>
  <c r="M45" i="346"/>
  <c r="L45" i="346"/>
  <c r="H45" i="346"/>
  <c r="C48" i="346" s="1"/>
  <c r="C45" i="346"/>
  <c r="CT44" i="346"/>
  <c r="CP44" i="346"/>
  <c r="CK44" i="346"/>
  <c r="CF44" i="346"/>
  <c r="BY44" i="346"/>
  <c r="V40" i="346"/>
  <c r="AB35" i="346" s="1"/>
  <c r="AL35" i="346" s="1"/>
  <c r="AW35" i="346" s="1"/>
  <c r="C40" i="346"/>
  <c r="BO39" i="346"/>
  <c r="BN39" i="346"/>
  <c r="BM39" i="346"/>
  <c r="BL39" i="346"/>
  <c r="BP39" i="346" s="1"/>
  <c r="BK39" i="346"/>
  <c r="BJ39" i="346"/>
  <c r="W39" i="346"/>
  <c r="V39" i="346"/>
  <c r="S39" i="346"/>
  <c r="R39" i="346"/>
  <c r="O39" i="346"/>
  <c r="N39" i="346"/>
  <c r="L39" i="346"/>
  <c r="BO38" i="346"/>
  <c r="BN38" i="346"/>
  <c r="BM38" i="346"/>
  <c r="BL38" i="346"/>
  <c r="BK38" i="346"/>
  <c r="BP38" i="346" s="1"/>
  <c r="BJ38" i="346"/>
  <c r="X38" i="346"/>
  <c r="U38" i="346"/>
  <c r="T38" i="346"/>
  <c r="Q38" i="346"/>
  <c r="P38" i="346"/>
  <c r="M38" i="346"/>
  <c r="L38" i="346"/>
  <c r="BO37" i="346"/>
  <c r="BN37" i="346"/>
  <c r="BM37" i="346"/>
  <c r="BL37" i="346"/>
  <c r="BK37" i="346"/>
  <c r="BJ37" i="346"/>
  <c r="BP37" i="346" s="1"/>
  <c r="AM37" i="346"/>
  <c r="AI37" i="346"/>
  <c r="AQ33" i="346" s="1"/>
  <c r="AA37" i="346"/>
  <c r="AK37" i="346" s="1"/>
  <c r="AV37" i="346" s="1"/>
  <c r="X37" i="346"/>
  <c r="V37" i="346"/>
  <c r="T37" i="346"/>
  <c r="R37" i="346"/>
  <c r="P37" i="346"/>
  <c r="N37" i="346"/>
  <c r="L37" i="346"/>
  <c r="C37" i="346"/>
  <c r="BO36" i="346"/>
  <c r="BN36" i="346"/>
  <c r="BM36" i="346"/>
  <c r="BL36" i="346"/>
  <c r="BK36" i="346"/>
  <c r="BJ36" i="346"/>
  <c r="BP36" i="346" s="1"/>
  <c r="AM36" i="346"/>
  <c r="AI36" i="346"/>
  <c r="AT36" i="346" s="1"/>
  <c r="AA36" i="346"/>
  <c r="AK36" i="346" s="1"/>
  <c r="AV36" i="346" s="1"/>
  <c r="W36" i="346"/>
  <c r="U36" i="346"/>
  <c r="S36" i="346"/>
  <c r="S40" i="346" s="1"/>
  <c r="Q36" i="346"/>
  <c r="O36" i="346"/>
  <c r="M36" i="346"/>
  <c r="L36" i="346"/>
  <c r="BO35" i="346"/>
  <c r="BN35" i="346"/>
  <c r="BM35" i="346"/>
  <c r="BL35" i="346"/>
  <c r="BK35" i="346"/>
  <c r="BJ35" i="346"/>
  <c r="BP35" i="346" s="1"/>
  <c r="AI35" i="346"/>
  <c r="AO33" i="346" s="1"/>
  <c r="X35" i="346"/>
  <c r="X40" i="346" s="1"/>
  <c r="AB37" i="346" s="1"/>
  <c r="AL37" i="346" s="1"/>
  <c r="AW37" i="346" s="1"/>
  <c r="W35" i="346"/>
  <c r="W40" i="346" s="1"/>
  <c r="AB36" i="346" s="1"/>
  <c r="AL36" i="346" s="1"/>
  <c r="AW36" i="346" s="1"/>
  <c r="T35" i="346"/>
  <c r="T40" i="346" s="1"/>
  <c r="S35" i="346"/>
  <c r="P35" i="346"/>
  <c r="P40" i="346" s="1"/>
  <c r="Z37" i="346" s="1"/>
  <c r="O35" i="346"/>
  <c r="O40" i="346" s="1"/>
  <c r="Z36" i="346" s="1"/>
  <c r="L35" i="346"/>
  <c r="H35" i="346"/>
  <c r="H38" i="346" s="1"/>
  <c r="C35" i="346"/>
  <c r="H36" i="346" s="1"/>
  <c r="BO34" i="346"/>
  <c r="BN34" i="346"/>
  <c r="BM34" i="346"/>
  <c r="BL34" i="346"/>
  <c r="BP34" i="346" s="1"/>
  <c r="BP40" i="346" s="1"/>
  <c r="BK34" i="346"/>
  <c r="BJ34" i="346"/>
  <c r="V34" i="346"/>
  <c r="U34" i="346"/>
  <c r="U40" i="346" s="1"/>
  <c r="AB34" i="346" s="1"/>
  <c r="AL34" i="346" s="1"/>
  <c r="AW34" i="346" s="1"/>
  <c r="R34" i="346"/>
  <c r="R40" i="346" s="1"/>
  <c r="AA35" i="346" s="1"/>
  <c r="Q34" i="346"/>
  <c r="Q40" i="346" s="1"/>
  <c r="AA34" i="346" s="1"/>
  <c r="N34" i="346"/>
  <c r="N40" i="346" s="1"/>
  <c r="Z35" i="346" s="1"/>
  <c r="M34" i="346"/>
  <c r="M40" i="346" s="1"/>
  <c r="Z34" i="346" s="1"/>
  <c r="L34" i="346"/>
  <c r="H34" i="346"/>
  <c r="C39" i="346" s="1"/>
  <c r="C34" i="346"/>
  <c r="AP33" i="346"/>
  <c r="C29" i="346"/>
  <c r="BO28" i="346"/>
  <c r="BN28" i="346"/>
  <c r="BM28" i="346"/>
  <c r="BL28" i="346"/>
  <c r="BP28" i="346" s="1"/>
  <c r="BK28" i="346"/>
  <c r="BJ28" i="346"/>
  <c r="W28" i="346"/>
  <c r="V28" i="346"/>
  <c r="S28" i="346"/>
  <c r="R28" i="346"/>
  <c r="O28" i="346"/>
  <c r="N28" i="346"/>
  <c r="L28" i="346"/>
  <c r="H28" i="346"/>
  <c r="BO27" i="346"/>
  <c r="BN27" i="346"/>
  <c r="BM27" i="346"/>
  <c r="BL27" i="346"/>
  <c r="BP27" i="346" s="1"/>
  <c r="BK27" i="346"/>
  <c r="BJ27" i="346"/>
  <c r="X27" i="346"/>
  <c r="U27" i="346"/>
  <c r="T27" i="346"/>
  <c r="Q27" i="346"/>
  <c r="P27" i="346"/>
  <c r="M27" i="346"/>
  <c r="L27" i="346"/>
  <c r="H27" i="346"/>
  <c r="BO26" i="346"/>
  <c r="BN26" i="346"/>
  <c r="BM26" i="346"/>
  <c r="BL26" i="346"/>
  <c r="BK26" i="346"/>
  <c r="BJ26" i="346"/>
  <c r="BP26" i="346" s="1"/>
  <c r="AT26" i="346"/>
  <c r="AI26" i="346"/>
  <c r="X26" i="346"/>
  <c r="X29" i="346" s="1"/>
  <c r="AB26" i="346" s="1"/>
  <c r="AL26" i="346" s="1"/>
  <c r="AW26" i="346" s="1"/>
  <c r="V26" i="346"/>
  <c r="T26" i="346"/>
  <c r="T29" i="346" s="1"/>
  <c r="AA26" i="346" s="1"/>
  <c r="R26" i="346"/>
  <c r="P26" i="346"/>
  <c r="P29" i="346" s="1"/>
  <c r="Z26" i="346" s="1"/>
  <c r="N26" i="346"/>
  <c r="L26" i="346"/>
  <c r="H26" i="346"/>
  <c r="C26" i="346"/>
  <c r="BO25" i="346"/>
  <c r="BN25" i="346"/>
  <c r="BM25" i="346"/>
  <c r="BL25" i="346"/>
  <c r="BK25" i="346"/>
  <c r="BP25" i="346" s="1"/>
  <c r="BJ25" i="346"/>
  <c r="AW25" i="346"/>
  <c r="W25" i="346"/>
  <c r="U25" i="346"/>
  <c r="S25" i="346"/>
  <c r="S29" i="346" s="1"/>
  <c r="AA25" i="346" s="1"/>
  <c r="Q25" i="346"/>
  <c r="O25" i="346"/>
  <c r="M25" i="346"/>
  <c r="L25" i="346"/>
  <c r="BO24" i="346"/>
  <c r="BN24" i="346"/>
  <c r="BM24" i="346"/>
  <c r="BL24" i="346"/>
  <c r="BP24" i="346" s="1"/>
  <c r="BK24" i="346"/>
  <c r="BJ24" i="346"/>
  <c r="AI24" i="346"/>
  <c r="X24" i="346"/>
  <c r="W24" i="346"/>
  <c r="W29" i="346" s="1"/>
  <c r="AB25" i="346" s="1"/>
  <c r="AL25" i="346" s="1"/>
  <c r="T24" i="346"/>
  <c r="S24" i="346"/>
  <c r="P24" i="346"/>
  <c r="O24" i="346"/>
  <c r="O29" i="346" s="1"/>
  <c r="Z25" i="346" s="1"/>
  <c r="L24" i="346"/>
  <c r="H24" i="346"/>
  <c r="C24" i="346"/>
  <c r="AI25" i="346" s="1"/>
  <c r="CK23" i="346"/>
  <c r="CA23" i="346"/>
  <c r="BO23" i="346"/>
  <c r="BN23" i="346"/>
  <c r="BM23" i="346"/>
  <c r="BL23" i="346"/>
  <c r="BP23" i="346" s="1"/>
  <c r="BP29" i="346" s="1"/>
  <c r="BK23" i="346"/>
  <c r="BJ23" i="346"/>
  <c r="V23" i="346"/>
  <c r="V29" i="346" s="1"/>
  <c r="AB24" i="346" s="1"/>
  <c r="AL24" i="346" s="1"/>
  <c r="AW24" i="346" s="1"/>
  <c r="U23" i="346"/>
  <c r="U29" i="346" s="1"/>
  <c r="AB23" i="346" s="1"/>
  <c r="AL23" i="346" s="1"/>
  <c r="AW23" i="346" s="1"/>
  <c r="R23" i="346"/>
  <c r="R29" i="346" s="1"/>
  <c r="AA24" i="346" s="1"/>
  <c r="Q23" i="346"/>
  <c r="N23" i="346"/>
  <c r="N29" i="346" s="1"/>
  <c r="Z24" i="346" s="1"/>
  <c r="M23" i="346"/>
  <c r="M29" i="346" s="1"/>
  <c r="Z23" i="346" s="1"/>
  <c r="L23" i="346"/>
  <c r="H23" i="346"/>
  <c r="C28" i="346" s="1"/>
  <c r="C23" i="346"/>
  <c r="AQ22" i="346"/>
  <c r="CF19" i="346"/>
  <c r="U18" i="346"/>
  <c r="AB12" i="346" s="1"/>
  <c r="M18" i="346"/>
  <c r="C18" i="346"/>
  <c r="BO17" i="346"/>
  <c r="BN17" i="346"/>
  <c r="BM17" i="346"/>
  <c r="BL17" i="346"/>
  <c r="BP17" i="346" s="1"/>
  <c r="BK17" i="346"/>
  <c r="BJ17" i="346"/>
  <c r="W17" i="346"/>
  <c r="V17" i="346"/>
  <c r="S17" i="346"/>
  <c r="R17" i="346"/>
  <c r="O17" i="346"/>
  <c r="N17" i="346"/>
  <c r="L17" i="346"/>
  <c r="BO16" i="346"/>
  <c r="BN16" i="346"/>
  <c r="BM16" i="346"/>
  <c r="BL16" i="346"/>
  <c r="BK16" i="346"/>
  <c r="BJ16" i="346"/>
  <c r="BP16" i="346" s="1"/>
  <c r="X16" i="346"/>
  <c r="U16" i="346"/>
  <c r="T16" i="346"/>
  <c r="Q16" i="346"/>
  <c r="P16" i="346"/>
  <c r="M16" i="346"/>
  <c r="L16" i="346"/>
  <c r="BO15" i="346"/>
  <c r="BN15" i="346"/>
  <c r="BM15" i="346"/>
  <c r="BL15" i="346"/>
  <c r="BK15" i="346"/>
  <c r="BP15" i="346" s="1"/>
  <c r="BJ15" i="346"/>
  <c r="AI15" i="346"/>
  <c r="X15" i="346"/>
  <c r="V15" i="346"/>
  <c r="T15" i="346"/>
  <c r="R15" i="346"/>
  <c r="P15" i="346"/>
  <c r="P18" i="346" s="1"/>
  <c r="Z15" i="346" s="1"/>
  <c r="N15" i="346"/>
  <c r="L15" i="346"/>
  <c r="C15" i="346"/>
  <c r="BO14" i="346"/>
  <c r="BN14" i="346"/>
  <c r="BM14" i="346"/>
  <c r="BL14" i="346"/>
  <c r="BK14" i="346"/>
  <c r="BP14" i="346" s="1"/>
  <c r="BJ14" i="346"/>
  <c r="AI14" i="346"/>
  <c r="W14" i="346"/>
  <c r="U14" i="346"/>
  <c r="S14" i="346"/>
  <c r="Q14" i="346"/>
  <c r="O14" i="346"/>
  <c r="M14" i="346"/>
  <c r="L14" i="346"/>
  <c r="BO13" i="346"/>
  <c r="BN13" i="346"/>
  <c r="BM13" i="346"/>
  <c r="BL13" i="346"/>
  <c r="BK13" i="346"/>
  <c r="BP13" i="346" s="1"/>
  <c r="BJ13" i="346"/>
  <c r="AI13" i="346"/>
  <c r="X13" i="346"/>
  <c r="W13" i="346"/>
  <c r="T13" i="346"/>
  <c r="T18" i="346" s="1"/>
  <c r="AA15" i="346" s="1"/>
  <c r="S13" i="346"/>
  <c r="P13" i="346"/>
  <c r="O13" i="346"/>
  <c r="L13" i="346"/>
  <c r="H13" i="346"/>
  <c r="H16" i="346" s="1"/>
  <c r="C13" i="346"/>
  <c r="BO12" i="346"/>
  <c r="BN12" i="346"/>
  <c r="BM12" i="346"/>
  <c r="BL12" i="346"/>
  <c r="BK12" i="346"/>
  <c r="BP12" i="346" s="1"/>
  <c r="BJ12" i="346"/>
  <c r="AL12" i="346"/>
  <c r="AW12" i="346" s="1"/>
  <c r="AA12" i="346"/>
  <c r="AC12" i="346" s="1"/>
  <c r="Z12" i="346"/>
  <c r="V12" i="346"/>
  <c r="V18" i="346" s="1"/>
  <c r="AB13" i="346" s="1"/>
  <c r="AL13" i="346" s="1"/>
  <c r="AW13" i="346" s="1"/>
  <c r="U12" i="346"/>
  <c r="R12" i="346"/>
  <c r="R18" i="346" s="1"/>
  <c r="AA13" i="346" s="1"/>
  <c r="Q12" i="346"/>
  <c r="Q18" i="346" s="1"/>
  <c r="N12" i="346"/>
  <c r="N18" i="346" s="1"/>
  <c r="Z13" i="346" s="1"/>
  <c r="M12" i="346"/>
  <c r="L12" i="346"/>
  <c r="H12" i="346"/>
  <c r="C17" i="346" s="1"/>
  <c r="C12" i="346"/>
  <c r="C14" i="346" s="1"/>
  <c r="BO94" i="345"/>
  <c r="BN94" i="345"/>
  <c r="BM94" i="345"/>
  <c r="BL94" i="345"/>
  <c r="BK94" i="345"/>
  <c r="BJ94" i="345"/>
  <c r="BO93" i="345"/>
  <c r="BN93" i="345"/>
  <c r="BM93" i="345"/>
  <c r="BL93" i="345"/>
  <c r="BK93" i="345"/>
  <c r="BJ93" i="345"/>
  <c r="BO92" i="345"/>
  <c r="BN92" i="345"/>
  <c r="BM92" i="345"/>
  <c r="BL92" i="345"/>
  <c r="BK92" i="345"/>
  <c r="BJ92" i="345"/>
  <c r="BO91" i="345"/>
  <c r="BN91" i="345"/>
  <c r="BM91" i="345"/>
  <c r="BL91" i="345"/>
  <c r="BK91" i="345"/>
  <c r="BJ91" i="345"/>
  <c r="BO90" i="345"/>
  <c r="BN90" i="345"/>
  <c r="BM90" i="345"/>
  <c r="BL90" i="345"/>
  <c r="BK90" i="345"/>
  <c r="BJ90" i="345"/>
  <c r="BX89" i="345"/>
  <c r="BO89" i="345"/>
  <c r="BN89" i="345"/>
  <c r="BM89" i="345"/>
  <c r="BL89" i="345"/>
  <c r="BK89" i="345"/>
  <c r="BJ89" i="345"/>
  <c r="BV77" i="345"/>
  <c r="BV76" i="345"/>
  <c r="BS76" i="345"/>
  <c r="CC75" i="345"/>
  <c r="CC74" i="345"/>
  <c r="W74" i="345"/>
  <c r="S74" i="345"/>
  <c r="O74" i="345"/>
  <c r="C74" i="345"/>
  <c r="BV73" i="345"/>
  <c r="BS73" i="345"/>
  <c r="W73" i="345"/>
  <c r="S73" i="345"/>
  <c r="AA69" i="345" s="1"/>
  <c r="Q73" i="345"/>
  <c r="AA67" i="345" s="1"/>
  <c r="O73" i="345"/>
  <c r="C73" i="345"/>
  <c r="BV72" i="345"/>
  <c r="BS72" i="345"/>
  <c r="BO72" i="345"/>
  <c r="BN72" i="345"/>
  <c r="BM72" i="345"/>
  <c r="BL72" i="345"/>
  <c r="BK72" i="345"/>
  <c r="BJ72" i="345"/>
  <c r="BP72" i="345" s="1"/>
  <c r="W72" i="345"/>
  <c r="V72" i="345"/>
  <c r="S72" i="345"/>
  <c r="R72" i="345"/>
  <c r="O72" i="345"/>
  <c r="N72" i="345"/>
  <c r="L72" i="345"/>
  <c r="CH71" i="345"/>
  <c r="BO71" i="345"/>
  <c r="BN71" i="345"/>
  <c r="BM71" i="345"/>
  <c r="BL71" i="345"/>
  <c r="BK71" i="345"/>
  <c r="BJ71" i="345"/>
  <c r="BP71" i="345" s="1"/>
  <c r="X71" i="345"/>
  <c r="U71" i="345"/>
  <c r="T71" i="345"/>
  <c r="Q71" i="345"/>
  <c r="P71" i="345"/>
  <c r="M71" i="345"/>
  <c r="L71" i="345"/>
  <c r="CH70" i="345"/>
  <c r="BO70" i="345"/>
  <c r="BN70" i="345"/>
  <c r="BM70" i="345"/>
  <c r="BL70" i="345"/>
  <c r="BK70" i="345"/>
  <c r="BJ70" i="345"/>
  <c r="BP70" i="345" s="1"/>
  <c r="AT70" i="345"/>
  <c r="AI70" i="345"/>
  <c r="X70" i="345"/>
  <c r="V70" i="345"/>
  <c r="T70" i="345"/>
  <c r="R70" i="345"/>
  <c r="P70" i="345"/>
  <c r="N70" i="345"/>
  <c r="L70" i="345"/>
  <c r="C70" i="345"/>
  <c r="BV69" i="345"/>
  <c r="BO69" i="345"/>
  <c r="BN69" i="345"/>
  <c r="BM69" i="345"/>
  <c r="BL69" i="345"/>
  <c r="BK69" i="345"/>
  <c r="BJ69" i="345"/>
  <c r="AW69" i="345"/>
  <c r="AJ69" i="345"/>
  <c r="AB69" i="345"/>
  <c r="AL69" i="345" s="1"/>
  <c r="Z69" i="345"/>
  <c r="W69" i="345"/>
  <c r="U69" i="345"/>
  <c r="S69" i="345"/>
  <c r="Q69" i="345"/>
  <c r="Q74" i="345" s="1"/>
  <c r="O69" i="345"/>
  <c r="M69" i="345"/>
  <c r="L69" i="345"/>
  <c r="BV68" i="345"/>
  <c r="BS68" i="345"/>
  <c r="BO68" i="345"/>
  <c r="BN68" i="345"/>
  <c r="BM68" i="345"/>
  <c r="BL68" i="345"/>
  <c r="BP68" i="345" s="1"/>
  <c r="BK68" i="345"/>
  <c r="BJ68" i="345"/>
  <c r="AI68" i="345"/>
  <c r="AA68" i="345"/>
  <c r="X68" i="345"/>
  <c r="X73" i="345" s="1"/>
  <c r="AB70" i="345" s="1"/>
  <c r="AL70" i="345" s="1"/>
  <c r="AW70" i="345" s="1"/>
  <c r="W68" i="345"/>
  <c r="T68" i="345"/>
  <c r="S68" i="345"/>
  <c r="P68" i="345"/>
  <c r="P73" i="345" s="1"/>
  <c r="Z70" i="345" s="1"/>
  <c r="O68" i="345"/>
  <c r="L68" i="345"/>
  <c r="H68" i="345"/>
  <c r="H71" i="345" s="1"/>
  <c r="C68" i="345"/>
  <c r="AI69" i="345" s="1"/>
  <c r="CC67" i="345"/>
  <c r="BO67" i="345"/>
  <c r="BN67" i="345"/>
  <c r="BM67" i="345"/>
  <c r="BL67" i="345"/>
  <c r="BK67" i="345"/>
  <c r="BJ67" i="345"/>
  <c r="BP67" i="345" s="1"/>
  <c r="AK67" i="345"/>
  <c r="V67" i="345"/>
  <c r="U67" i="345"/>
  <c r="R67" i="345"/>
  <c r="R73" i="345" s="1"/>
  <c r="Q67" i="345"/>
  <c r="N67" i="345"/>
  <c r="M67" i="345"/>
  <c r="L67" i="345"/>
  <c r="H67" i="345"/>
  <c r="C72" i="345" s="1"/>
  <c r="C67" i="345"/>
  <c r="CC66" i="345"/>
  <c r="AQ66" i="345"/>
  <c r="BV65" i="345"/>
  <c r="BS65" i="345"/>
  <c r="BV64" i="345"/>
  <c r="BS64" i="345"/>
  <c r="U62" i="345"/>
  <c r="AB56" i="345" s="1"/>
  <c r="AL56" i="345" s="1"/>
  <c r="AW56" i="345" s="1"/>
  <c r="Q62" i="345"/>
  <c r="AA56" i="345" s="1"/>
  <c r="M62" i="345"/>
  <c r="Z56" i="345" s="1"/>
  <c r="C62" i="345"/>
  <c r="BV61" i="345"/>
  <c r="BO61" i="345"/>
  <c r="BN61" i="345"/>
  <c r="BM61" i="345"/>
  <c r="BL61" i="345"/>
  <c r="BK61" i="345"/>
  <c r="BJ61" i="345"/>
  <c r="BP61" i="345" s="1"/>
  <c r="W61" i="345"/>
  <c r="V61" i="345"/>
  <c r="S61" i="345"/>
  <c r="R61" i="345"/>
  <c r="O61" i="345"/>
  <c r="N61" i="345"/>
  <c r="L61" i="345"/>
  <c r="H61" i="345"/>
  <c r="CM60" i="345"/>
  <c r="BV60" i="345"/>
  <c r="BS60" i="345"/>
  <c r="BO60" i="345"/>
  <c r="BN60" i="345"/>
  <c r="BM60" i="345"/>
  <c r="BL60" i="345"/>
  <c r="BK60" i="345"/>
  <c r="BJ60" i="345"/>
  <c r="X60" i="345"/>
  <c r="U60" i="345"/>
  <c r="T60" i="345"/>
  <c r="Q60" i="345"/>
  <c r="P60" i="345"/>
  <c r="M60" i="345"/>
  <c r="L60" i="345"/>
  <c r="CM59" i="345"/>
  <c r="CC59" i="345"/>
  <c r="BO59" i="345"/>
  <c r="BN59" i="345"/>
  <c r="BM59" i="345"/>
  <c r="BL59" i="345"/>
  <c r="BK59" i="345"/>
  <c r="BJ59" i="345"/>
  <c r="BP59" i="345" s="1"/>
  <c r="AK59" i="345"/>
  <c r="X59" i="345"/>
  <c r="V59" i="345"/>
  <c r="T59" i="345"/>
  <c r="T62" i="345" s="1"/>
  <c r="AA59" i="345" s="1"/>
  <c r="R59" i="345"/>
  <c r="P59" i="345"/>
  <c r="N59" i="345"/>
  <c r="L59" i="345"/>
  <c r="C59" i="345"/>
  <c r="CC58" i="345"/>
  <c r="BO58" i="345"/>
  <c r="BN58" i="345"/>
  <c r="BM58" i="345"/>
  <c r="BL58" i="345"/>
  <c r="BP58" i="345" s="1"/>
  <c r="BK58" i="345"/>
  <c r="BJ58" i="345"/>
  <c r="AI58" i="345"/>
  <c r="AA58" i="345"/>
  <c r="W58" i="345"/>
  <c r="U58" i="345"/>
  <c r="S58" i="345"/>
  <c r="Q58" i="345"/>
  <c r="O58" i="345"/>
  <c r="M58" i="345"/>
  <c r="L58" i="345"/>
  <c r="BV57" i="345"/>
  <c r="BO57" i="345"/>
  <c r="BN57" i="345"/>
  <c r="BM57" i="345"/>
  <c r="BL57" i="345"/>
  <c r="BK57" i="345"/>
  <c r="BJ57" i="345"/>
  <c r="BP57" i="345" s="1"/>
  <c r="X57" i="345"/>
  <c r="X62" i="345" s="1"/>
  <c r="AB59" i="345" s="1"/>
  <c r="AL59" i="345" s="1"/>
  <c r="AW59" i="345" s="1"/>
  <c r="W57" i="345"/>
  <c r="W62" i="345" s="1"/>
  <c r="AB58" i="345" s="1"/>
  <c r="AL58" i="345" s="1"/>
  <c r="AW58" i="345" s="1"/>
  <c r="T57" i="345"/>
  <c r="S57" i="345"/>
  <c r="S62" i="345" s="1"/>
  <c r="P57" i="345"/>
  <c r="P62" i="345" s="1"/>
  <c r="Z59" i="345" s="1"/>
  <c r="O57" i="345"/>
  <c r="O62" i="345" s="1"/>
  <c r="Z58" i="345" s="1"/>
  <c r="L57" i="345"/>
  <c r="H57" i="345"/>
  <c r="C57" i="345"/>
  <c r="H58" i="345" s="1"/>
  <c r="BV56" i="345"/>
  <c r="BS56" i="345"/>
  <c r="BO56" i="345"/>
  <c r="BN56" i="345"/>
  <c r="BM56" i="345"/>
  <c r="BL56" i="345"/>
  <c r="BK56" i="345"/>
  <c r="BJ56" i="345"/>
  <c r="BP56" i="345" s="1"/>
  <c r="AK56" i="345"/>
  <c r="AC56" i="345"/>
  <c r="V56" i="345"/>
  <c r="V62" i="345" s="1"/>
  <c r="AB57" i="345" s="1"/>
  <c r="AL57" i="345" s="1"/>
  <c r="AW57" i="345" s="1"/>
  <c r="U56" i="345"/>
  <c r="R56" i="345"/>
  <c r="R62" i="345" s="1"/>
  <c r="AA57" i="345" s="1"/>
  <c r="Q56" i="345"/>
  <c r="N56" i="345"/>
  <c r="N62" i="345" s="1"/>
  <c r="Z57" i="345" s="1"/>
  <c r="M56" i="345"/>
  <c r="L56" i="345"/>
  <c r="H56" i="345"/>
  <c r="C61" i="345" s="1"/>
  <c r="C56" i="345"/>
  <c r="CH55" i="345"/>
  <c r="CH54" i="345"/>
  <c r="BV53" i="345"/>
  <c r="BS53" i="345"/>
  <c r="BV52" i="345"/>
  <c r="BS52" i="345"/>
  <c r="CC51" i="345"/>
  <c r="X51" i="345"/>
  <c r="AB48" i="345" s="1"/>
  <c r="AL48" i="345" s="1"/>
  <c r="AW48" i="345" s="1"/>
  <c r="C51" i="345"/>
  <c r="CC50" i="345"/>
  <c r="BO50" i="345"/>
  <c r="BN50" i="345"/>
  <c r="BM50" i="345"/>
  <c r="BL50" i="345"/>
  <c r="BP50" i="345" s="1"/>
  <c r="BK50" i="345"/>
  <c r="BJ50" i="345"/>
  <c r="W50" i="345"/>
  <c r="V50" i="345"/>
  <c r="V51" i="345" s="1"/>
  <c r="AB46" i="345" s="1"/>
  <c r="AL46" i="345" s="1"/>
  <c r="AW46" i="345" s="1"/>
  <c r="S50" i="345"/>
  <c r="R50" i="345"/>
  <c r="R51" i="345" s="1"/>
  <c r="O50" i="345"/>
  <c r="N50" i="345"/>
  <c r="N51" i="345" s="1"/>
  <c r="Z46" i="345" s="1"/>
  <c r="L50" i="345"/>
  <c r="H50" i="345"/>
  <c r="BV49" i="345"/>
  <c r="BS49" i="345"/>
  <c r="BO49" i="345"/>
  <c r="BN49" i="345"/>
  <c r="BM49" i="345"/>
  <c r="BL49" i="345"/>
  <c r="BK49" i="345"/>
  <c r="BJ49" i="345"/>
  <c r="BP49" i="345" s="1"/>
  <c r="X49" i="345"/>
  <c r="U49" i="345"/>
  <c r="T49" i="345"/>
  <c r="Q49" i="345"/>
  <c r="P49" i="345"/>
  <c r="M49" i="345"/>
  <c r="L49" i="345"/>
  <c r="H49" i="345"/>
  <c r="BV48" i="345"/>
  <c r="BS48" i="345"/>
  <c r="BO48" i="345"/>
  <c r="BN48" i="345"/>
  <c r="BM48" i="345"/>
  <c r="BL48" i="345"/>
  <c r="BK48" i="345"/>
  <c r="BJ48" i="345"/>
  <c r="BP48" i="345" s="1"/>
  <c r="AT48" i="345"/>
  <c r="AI48" i="345"/>
  <c r="AQ44" i="345" s="1"/>
  <c r="X48" i="345"/>
  <c r="V48" i="345"/>
  <c r="T48" i="345"/>
  <c r="R48" i="345"/>
  <c r="P48" i="345"/>
  <c r="P51" i="345" s="1"/>
  <c r="Z48" i="345" s="1"/>
  <c r="N48" i="345"/>
  <c r="L48" i="345"/>
  <c r="BO47" i="345"/>
  <c r="BN47" i="345"/>
  <c r="BM47" i="345"/>
  <c r="BL47" i="345"/>
  <c r="BK47" i="345"/>
  <c r="BP47" i="345" s="1"/>
  <c r="BJ47" i="345"/>
  <c r="W47" i="345"/>
  <c r="U47" i="345"/>
  <c r="S47" i="345"/>
  <c r="Q47" i="345"/>
  <c r="O47" i="345"/>
  <c r="M47" i="345"/>
  <c r="L47" i="345"/>
  <c r="BO46" i="345"/>
  <c r="BN46" i="345"/>
  <c r="BM46" i="345"/>
  <c r="BL46" i="345"/>
  <c r="BP46" i="345" s="1"/>
  <c r="BK46" i="345"/>
  <c r="BJ46" i="345"/>
  <c r="AA46" i="345"/>
  <c r="X46" i="345"/>
  <c r="W46" i="345"/>
  <c r="W51" i="345" s="1"/>
  <c r="AB47" i="345" s="1"/>
  <c r="AL47" i="345" s="1"/>
  <c r="AW47" i="345" s="1"/>
  <c r="T46" i="345"/>
  <c r="T51" i="345" s="1"/>
  <c r="AA48" i="345" s="1"/>
  <c r="S46" i="345"/>
  <c r="S51" i="345" s="1"/>
  <c r="AA47" i="345" s="1"/>
  <c r="P46" i="345"/>
  <c r="O46" i="345"/>
  <c r="O51" i="345" s="1"/>
  <c r="Z47" i="345" s="1"/>
  <c r="L46" i="345"/>
  <c r="H46" i="345"/>
  <c r="H48" i="345" s="1"/>
  <c r="C46" i="345"/>
  <c r="AI47" i="345" s="1"/>
  <c r="AT47" i="345" s="1"/>
  <c r="BO45" i="345"/>
  <c r="BN45" i="345"/>
  <c r="BM45" i="345"/>
  <c r="BL45" i="345"/>
  <c r="BK45" i="345"/>
  <c r="BJ45" i="345"/>
  <c r="AL45" i="345"/>
  <c r="AW45" i="345" s="1"/>
  <c r="Z45" i="345"/>
  <c r="V45" i="345"/>
  <c r="U45" i="345"/>
  <c r="U51" i="345" s="1"/>
  <c r="AB45" i="345" s="1"/>
  <c r="R45" i="345"/>
  <c r="Q45" i="345"/>
  <c r="Q51" i="345" s="1"/>
  <c r="AA45" i="345" s="1"/>
  <c r="N45" i="345"/>
  <c r="M45" i="345"/>
  <c r="M51" i="345" s="1"/>
  <c r="L45" i="345"/>
  <c r="H45" i="345"/>
  <c r="C50" i="345" s="1"/>
  <c r="C45" i="345"/>
  <c r="C49" i="345" s="1"/>
  <c r="CT44" i="345"/>
  <c r="CP44" i="345"/>
  <c r="CK44" i="345"/>
  <c r="CF44" i="345"/>
  <c r="BY44" i="345"/>
  <c r="AP44" i="345"/>
  <c r="W40" i="345"/>
  <c r="AB36" i="345" s="1"/>
  <c r="AL36" i="345" s="1"/>
  <c r="AW36" i="345" s="1"/>
  <c r="C40" i="345"/>
  <c r="BO39" i="345"/>
  <c r="BN39" i="345"/>
  <c r="BM39" i="345"/>
  <c r="BL39" i="345"/>
  <c r="BK39" i="345"/>
  <c r="BJ39" i="345"/>
  <c r="W39" i="345"/>
  <c r="V39" i="345"/>
  <c r="S39" i="345"/>
  <c r="S40" i="345" s="1"/>
  <c r="AA36" i="345" s="1"/>
  <c r="R39" i="345"/>
  <c r="O39" i="345"/>
  <c r="N39" i="345"/>
  <c r="L39" i="345"/>
  <c r="BO38" i="345"/>
  <c r="BN38" i="345"/>
  <c r="BM38" i="345"/>
  <c r="BL38" i="345"/>
  <c r="BP38" i="345" s="1"/>
  <c r="BK38" i="345"/>
  <c r="BJ38" i="345"/>
  <c r="X38" i="345"/>
  <c r="U38" i="345"/>
  <c r="T38" i="345"/>
  <c r="Q38" i="345"/>
  <c r="P38" i="345"/>
  <c r="M38" i="345"/>
  <c r="L38" i="345"/>
  <c r="BO37" i="345"/>
  <c r="BN37" i="345"/>
  <c r="BM37" i="345"/>
  <c r="BL37" i="345"/>
  <c r="BK37" i="345"/>
  <c r="BP37" i="345" s="1"/>
  <c r="BJ37" i="345"/>
  <c r="AB37" i="345"/>
  <c r="AL37" i="345" s="1"/>
  <c r="AW37" i="345" s="1"/>
  <c r="X37" i="345"/>
  <c r="V37" i="345"/>
  <c r="T37" i="345"/>
  <c r="R37" i="345"/>
  <c r="P37" i="345"/>
  <c r="N37" i="345"/>
  <c r="L37" i="345"/>
  <c r="BO36" i="345"/>
  <c r="BN36" i="345"/>
  <c r="BM36" i="345"/>
  <c r="BL36" i="345"/>
  <c r="BK36" i="345"/>
  <c r="BP36" i="345" s="1"/>
  <c r="BJ36" i="345"/>
  <c r="AI36" i="345"/>
  <c r="AT36" i="345" s="1"/>
  <c r="W36" i="345"/>
  <c r="U36" i="345"/>
  <c r="S36" i="345"/>
  <c r="Q36" i="345"/>
  <c r="O36" i="345"/>
  <c r="M36" i="345"/>
  <c r="L36" i="345"/>
  <c r="H36" i="345"/>
  <c r="BO35" i="345"/>
  <c r="BN35" i="345"/>
  <c r="BM35" i="345"/>
  <c r="BL35" i="345"/>
  <c r="BK35" i="345"/>
  <c r="BP35" i="345" s="1"/>
  <c r="BJ35" i="345"/>
  <c r="AB35" i="345"/>
  <c r="AL35" i="345" s="1"/>
  <c r="AW35" i="345" s="1"/>
  <c r="X35" i="345"/>
  <c r="X40" i="345" s="1"/>
  <c r="W35" i="345"/>
  <c r="T35" i="345"/>
  <c r="T40" i="345" s="1"/>
  <c r="AA37" i="345" s="1"/>
  <c r="S35" i="345"/>
  <c r="P35" i="345"/>
  <c r="P40" i="345" s="1"/>
  <c r="Z37" i="345" s="1"/>
  <c r="AJ37" i="345" s="1"/>
  <c r="O35" i="345"/>
  <c r="O40" i="345" s="1"/>
  <c r="Z36" i="345" s="1"/>
  <c r="L35" i="345"/>
  <c r="H35" i="345"/>
  <c r="AI37" i="345" s="1"/>
  <c r="C35" i="345"/>
  <c r="H39" i="345" s="1"/>
  <c r="BO34" i="345"/>
  <c r="BN34" i="345"/>
  <c r="BM34" i="345"/>
  <c r="BL34" i="345"/>
  <c r="BK34" i="345"/>
  <c r="BJ34" i="345"/>
  <c r="AI34" i="345"/>
  <c r="AT34" i="345" s="1"/>
  <c r="V34" i="345"/>
  <c r="V40" i="345" s="1"/>
  <c r="U34" i="345"/>
  <c r="R34" i="345"/>
  <c r="R40" i="345" s="1"/>
  <c r="AA35" i="345" s="1"/>
  <c r="Q34" i="345"/>
  <c r="Q40" i="345" s="1"/>
  <c r="AA34" i="345" s="1"/>
  <c r="N34" i="345"/>
  <c r="N40" i="345" s="1"/>
  <c r="Z35" i="345" s="1"/>
  <c r="AJ35" i="345" s="1"/>
  <c r="M34" i="345"/>
  <c r="L34" i="345"/>
  <c r="H34" i="345"/>
  <c r="AI35" i="345" s="1"/>
  <c r="AT35" i="345" s="1"/>
  <c r="C34" i="345"/>
  <c r="C38" i="345" s="1"/>
  <c r="AN33" i="345"/>
  <c r="C29" i="345"/>
  <c r="BO28" i="345"/>
  <c r="BN28" i="345"/>
  <c r="BM28" i="345"/>
  <c r="BL28" i="345"/>
  <c r="BK28" i="345"/>
  <c r="BJ28" i="345"/>
  <c r="W28" i="345"/>
  <c r="V28" i="345"/>
  <c r="S28" i="345"/>
  <c r="R28" i="345"/>
  <c r="O28" i="345"/>
  <c r="N28" i="345"/>
  <c r="L28" i="345"/>
  <c r="H28" i="345"/>
  <c r="BO27" i="345"/>
  <c r="BN27" i="345"/>
  <c r="BM27" i="345"/>
  <c r="BL27" i="345"/>
  <c r="BK27" i="345"/>
  <c r="BJ27" i="345"/>
  <c r="X27" i="345"/>
  <c r="U27" i="345"/>
  <c r="T27" i="345"/>
  <c r="Q27" i="345"/>
  <c r="P27" i="345"/>
  <c r="M27" i="345"/>
  <c r="L27" i="345"/>
  <c r="C27" i="345"/>
  <c r="BO26" i="345"/>
  <c r="BN26" i="345"/>
  <c r="BM26" i="345"/>
  <c r="BL26" i="345"/>
  <c r="BK26" i="345"/>
  <c r="BJ26" i="345"/>
  <c r="Z26" i="345"/>
  <c r="X26" i="345"/>
  <c r="V26" i="345"/>
  <c r="T26" i="345"/>
  <c r="R26" i="345"/>
  <c r="R29" i="345" s="1"/>
  <c r="AA24" i="345" s="1"/>
  <c r="P26" i="345"/>
  <c r="N26" i="345"/>
  <c r="L26" i="345"/>
  <c r="H26" i="345"/>
  <c r="BO25" i="345"/>
  <c r="BN25" i="345"/>
  <c r="BM25" i="345"/>
  <c r="BL25" i="345"/>
  <c r="BP25" i="345" s="1"/>
  <c r="BK25" i="345"/>
  <c r="BJ25" i="345"/>
  <c r="AI25" i="345"/>
  <c r="AT25" i="345" s="1"/>
  <c r="W25" i="345"/>
  <c r="U25" i="345"/>
  <c r="S25" i="345"/>
  <c r="S29" i="345" s="1"/>
  <c r="AA25" i="345" s="1"/>
  <c r="Q25" i="345"/>
  <c r="O25" i="345"/>
  <c r="M25" i="345"/>
  <c r="L25" i="345"/>
  <c r="H25" i="345"/>
  <c r="C25" i="345"/>
  <c r="BO24" i="345"/>
  <c r="BN24" i="345"/>
  <c r="BM24" i="345"/>
  <c r="BL24" i="345"/>
  <c r="BK24" i="345"/>
  <c r="BJ24" i="345"/>
  <c r="AW24" i="345"/>
  <c r="AJ24" i="345"/>
  <c r="AF24" i="345"/>
  <c r="AB24" i="345"/>
  <c r="AL24" i="345" s="1"/>
  <c r="X24" i="345"/>
  <c r="X29" i="345" s="1"/>
  <c r="AB26" i="345" s="1"/>
  <c r="AL26" i="345" s="1"/>
  <c r="AW26" i="345" s="1"/>
  <c r="W24" i="345"/>
  <c r="W29" i="345" s="1"/>
  <c r="AB25" i="345" s="1"/>
  <c r="AL25" i="345" s="1"/>
  <c r="AW25" i="345" s="1"/>
  <c r="T24" i="345"/>
  <c r="T29" i="345" s="1"/>
  <c r="AA26" i="345" s="1"/>
  <c r="S24" i="345"/>
  <c r="P24" i="345"/>
  <c r="P29" i="345" s="1"/>
  <c r="O24" i="345"/>
  <c r="O29" i="345" s="1"/>
  <c r="Z25" i="345" s="1"/>
  <c r="L24" i="345"/>
  <c r="H24" i="345"/>
  <c r="H27" i="345" s="1"/>
  <c r="C24" i="345"/>
  <c r="CA23" i="345"/>
  <c r="BO23" i="345"/>
  <c r="BN23" i="345"/>
  <c r="BM23" i="345"/>
  <c r="BL23" i="345"/>
  <c r="BK23" i="345"/>
  <c r="BJ23" i="345"/>
  <c r="V23" i="345"/>
  <c r="V29" i="345" s="1"/>
  <c r="U23" i="345"/>
  <c r="U29" i="345" s="1"/>
  <c r="AB23" i="345" s="1"/>
  <c r="AL23" i="345" s="1"/>
  <c r="AW23" i="345" s="1"/>
  <c r="R23" i="345"/>
  <c r="Q23" i="345"/>
  <c r="Q29" i="345" s="1"/>
  <c r="AA23" i="345" s="1"/>
  <c r="N23" i="345"/>
  <c r="N29" i="345" s="1"/>
  <c r="Z24" i="345" s="1"/>
  <c r="M23" i="345"/>
  <c r="M29" i="345" s="1"/>
  <c r="Z23" i="345" s="1"/>
  <c r="L23" i="345"/>
  <c r="H23" i="345"/>
  <c r="C23" i="345"/>
  <c r="AI23" i="345" s="1"/>
  <c r="AP22" i="345"/>
  <c r="CF19" i="345"/>
  <c r="CK23" i="345" s="1"/>
  <c r="U18" i="345"/>
  <c r="AB12" i="345" s="1"/>
  <c r="AL12" i="345" s="1"/>
  <c r="AW12" i="345" s="1"/>
  <c r="T18" i="345"/>
  <c r="AA15" i="345" s="1"/>
  <c r="M18" i="345"/>
  <c r="C18" i="345"/>
  <c r="BO17" i="345"/>
  <c r="BN17" i="345"/>
  <c r="BM17" i="345"/>
  <c r="BL17" i="345"/>
  <c r="BK17" i="345"/>
  <c r="BJ17" i="345"/>
  <c r="W17" i="345"/>
  <c r="V17" i="345"/>
  <c r="S17" i="345"/>
  <c r="R17" i="345"/>
  <c r="O17" i="345"/>
  <c r="N17" i="345"/>
  <c r="L17" i="345"/>
  <c r="BO16" i="345"/>
  <c r="BN16" i="345"/>
  <c r="BM16" i="345"/>
  <c r="BL16" i="345"/>
  <c r="BK16" i="345"/>
  <c r="BJ16" i="345"/>
  <c r="BP16" i="345" s="1"/>
  <c r="X16" i="345"/>
  <c r="U16" i="345"/>
  <c r="T16" i="345"/>
  <c r="Q16" i="345"/>
  <c r="P16" i="345"/>
  <c r="M16" i="345"/>
  <c r="L16" i="345"/>
  <c r="BO15" i="345"/>
  <c r="BN15" i="345"/>
  <c r="BM15" i="345"/>
  <c r="BL15" i="345"/>
  <c r="BK15" i="345"/>
  <c r="BJ15" i="345"/>
  <c r="X15" i="345"/>
  <c r="V15" i="345"/>
  <c r="T15" i="345"/>
  <c r="R15" i="345"/>
  <c r="P15" i="345"/>
  <c r="N15" i="345"/>
  <c r="L15" i="345"/>
  <c r="BO14" i="345"/>
  <c r="BN14" i="345"/>
  <c r="BM14" i="345"/>
  <c r="BL14" i="345"/>
  <c r="BK14" i="345"/>
  <c r="BJ14" i="345"/>
  <c r="BP14" i="345" s="1"/>
  <c r="AL14" i="345"/>
  <c r="AW14" i="345" s="1"/>
  <c r="W14" i="345"/>
  <c r="U14" i="345"/>
  <c r="S14" i="345"/>
  <c r="Q14" i="345"/>
  <c r="O14" i="345"/>
  <c r="M14" i="345"/>
  <c r="L14" i="345"/>
  <c r="H14" i="345"/>
  <c r="BO13" i="345"/>
  <c r="BN13" i="345"/>
  <c r="BM13" i="345"/>
  <c r="BL13" i="345"/>
  <c r="BK13" i="345"/>
  <c r="BJ13" i="345"/>
  <c r="AL13" i="345"/>
  <c r="AW13" i="345" s="1"/>
  <c r="Z13" i="345"/>
  <c r="X13" i="345"/>
  <c r="X18" i="345" s="1"/>
  <c r="AB15" i="345" s="1"/>
  <c r="AL15" i="345" s="1"/>
  <c r="AW15" i="345" s="1"/>
  <c r="W13" i="345"/>
  <c r="W18" i="345" s="1"/>
  <c r="AB14" i="345" s="1"/>
  <c r="T13" i="345"/>
  <c r="S13" i="345"/>
  <c r="S18" i="345" s="1"/>
  <c r="AA14" i="345" s="1"/>
  <c r="P13" i="345"/>
  <c r="P18" i="345" s="1"/>
  <c r="Z15" i="345" s="1"/>
  <c r="O13" i="345"/>
  <c r="O18" i="345" s="1"/>
  <c r="Z14" i="345" s="1"/>
  <c r="L13" i="345"/>
  <c r="H13" i="345"/>
  <c r="AI15" i="345" s="1"/>
  <c r="C13" i="345"/>
  <c r="H17" i="345" s="1"/>
  <c r="BO12" i="345"/>
  <c r="BN12" i="345"/>
  <c r="BM12" i="345"/>
  <c r="BL12" i="345"/>
  <c r="BK12" i="345"/>
  <c r="BJ12" i="345"/>
  <c r="Z12" i="345"/>
  <c r="V12" i="345"/>
  <c r="V18" i="345" s="1"/>
  <c r="AB13" i="345" s="1"/>
  <c r="U12" i="345"/>
  <c r="R12" i="345"/>
  <c r="R18" i="345" s="1"/>
  <c r="AA13" i="345" s="1"/>
  <c r="Q12" i="345"/>
  <c r="Q18" i="345" s="1"/>
  <c r="AA12" i="345" s="1"/>
  <c r="N12" i="345"/>
  <c r="N18" i="345" s="1"/>
  <c r="M12" i="345"/>
  <c r="L12" i="345"/>
  <c r="H12" i="345"/>
  <c r="C12" i="345"/>
  <c r="C16" i="345" s="1"/>
  <c r="BO94" i="344"/>
  <c r="BN94" i="344"/>
  <c r="BM94" i="344"/>
  <c r="BL94" i="344"/>
  <c r="BK94" i="344"/>
  <c r="BJ94" i="344"/>
  <c r="BO93" i="344"/>
  <c r="BN93" i="344"/>
  <c r="BM93" i="344"/>
  <c r="BL93" i="344"/>
  <c r="BK93" i="344"/>
  <c r="BJ93" i="344"/>
  <c r="BO92" i="344"/>
  <c r="BN92" i="344"/>
  <c r="BM92" i="344"/>
  <c r="BL92" i="344"/>
  <c r="BK92" i="344"/>
  <c r="BJ92" i="344"/>
  <c r="BO91" i="344"/>
  <c r="BN91" i="344"/>
  <c r="BM91" i="344"/>
  <c r="BL91" i="344"/>
  <c r="BK91" i="344"/>
  <c r="BJ91" i="344"/>
  <c r="BO90" i="344"/>
  <c r="BN90" i="344"/>
  <c r="BM90" i="344"/>
  <c r="BL90" i="344"/>
  <c r="BK90" i="344"/>
  <c r="BJ90" i="344"/>
  <c r="BX89" i="344"/>
  <c r="BO89" i="344"/>
  <c r="BN89" i="344"/>
  <c r="BM89" i="344"/>
  <c r="BL89" i="344"/>
  <c r="BK89" i="344"/>
  <c r="BJ89" i="344"/>
  <c r="BV77" i="344"/>
  <c r="BV76" i="344"/>
  <c r="BS76" i="344"/>
  <c r="CC75" i="344"/>
  <c r="CC74" i="344"/>
  <c r="W74" i="344"/>
  <c r="S74" i="344"/>
  <c r="O74" i="344"/>
  <c r="C74" i="344"/>
  <c r="BV73" i="344"/>
  <c r="BS73" i="344"/>
  <c r="W73" i="344"/>
  <c r="S73" i="344"/>
  <c r="AA69" i="344" s="1"/>
  <c r="Q73" i="344"/>
  <c r="AA67" i="344" s="1"/>
  <c r="AK67" i="344" s="1"/>
  <c r="O73" i="344"/>
  <c r="C73" i="344"/>
  <c r="BV72" i="344"/>
  <c r="BS72" i="344"/>
  <c r="BO72" i="344"/>
  <c r="BN72" i="344"/>
  <c r="BM72" i="344"/>
  <c r="BL72" i="344"/>
  <c r="BK72" i="344"/>
  <c r="BJ72" i="344"/>
  <c r="BP72" i="344" s="1"/>
  <c r="W72" i="344"/>
  <c r="V72" i="344"/>
  <c r="S72" i="344"/>
  <c r="R72" i="344"/>
  <c r="O72" i="344"/>
  <c r="N72" i="344"/>
  <c r="L72" i="344"/>
  <c r="CH71" i="344"/>
  <c r="BO71" i="344"/>
  <c r="BN71" i="344"/>
  <c r="BM71" i="344"/>
  <c r="BL71" i="344"/>
  <c r="BK71" i="344"/>
  <c r="BJ71" i="344"/>
  <c r="X71" i="344"/>
  <c r="U71" i="344"/>
  <c r="T71" i="344"/>
  <c r="Q71" i="344"/>
  <c r="P71" i="344"/>
  <c r="M71" i="344"/>
  <c r="L71" i="344"/>
  <c r="CH70" i="344"/>
  <c r="BO70" i="344"/>
  <c r="BN70" i="344"/>
  <c r="BM70" i="344"/>
  <c r="BL70" i="344"/>
  <c r="BK70" i="344"/>
  <c r="BJ70" i="344"/>
  <c r="BP70" i="344" s="1"/>
  <c r="AT70" i="344"/>
  <c r="AI70" i="344"/>
  <c r="X70" i="344"/>
  <c r="V70" i="344"/>
  <c r="T70" i="344"/>
  <c r="R70" i="344"/>
  <c r="P70" i="344"/>
  <c r="N70" i="344"/>
  <c r="L70" i="344"/>
  <c r="C70" i="344"/>
  <c r="BV69" i="344"/>
  <c r="BO69" i="344"/>
  <c r="BN69" i="344"/>
  <c r="BM69" i="344"/>
  <c r="BL69" i="344"/>
  <c r="BK69" i="344"/>
  <c r="BP69" i="344" s="1"/>
  <c r="BJ69" i="344"/>
  <c r="AJ69" i="344"/>
  <c r="AB69" i="344"/>
  <c r="AL69" i="344" s="1"/>
  <c r="AW69" i="344" s="1"/>
  <c r="Z69" i="344"/>
  <c r="AE69" i="344" s="1"/>
  <c r="W69" i="344"/>
  <c r="U69" i="344"/>
  <c r="S69" i="344"/>
  <c r="Q69" i="344"/>
  <c r="Q74" i="344" s="1"/>
  <c r="O69" i="344"/>
  <c r="M69" i="344"/>
  <c r="L69" i="344"/>
  <c r="BV68" i="344"/>
  <c r="BS68" i="344"/>
  <c r="BO68" i="344"/>
  <c r="BN68" i="344"/>
  <c r="BM68" i="344"/>
  <c r="BL68" i="344"/>
  <c r="BP68" i="344" s="1"/>
  <c r="BK68" i="344"/>
  <c r="BJ68" i="344"/>
  <c r="AI68" i="344"/>
  <c r="AE68" i="344"/>
  <c r="X68" i="344"/>
  <c r="W68" i="344"/>
  <c r="T68" i="344"/>
  <c r="S68" i="344"/>
  <c r="P68" i="344"/>
  <c r="O68" i="344"/>
  <c r="L68" i="344"/>
  <c r="H68" i="344"/>
  <c r="H71" i="344" s="1"/>
  <c r="C68" i="344"/>
  <c r="AI69" i="344" s="1"/>
  <c r="CC67" i="344"/>
  <c r="BO67" i="344"/>
  <c r="BN67" i="344"/>
  <c r="BM67" i="344"/>
  <c r="BL67" i="344"/>
  <c r="BK67" i="344"/>
  <c r="BJ67" i="344"/>
  <c r="BP67" i="344" s="1"/>
  <c r="V67" i="344"/>
  <c r="V73" i="344" s="1"/>
  <c r="AB68" i="344" s="1"/>
  <c r="AL68" i="344" s="1"/>
  <c r="AW68" i="344" s="1"/>
  <c r="U67" i="344"/>
  <c r="R67" i="344"/>
  <c r="R73" i="344" s="1"/>
  <c r="AA68" i="344" s="1"/>
  <c r="Q67" i="344"/>
  <c r="N67" i="344"/>
  <c r="N73" i="344" s="1"/>
  <c r="Z68" i="344" s="1"/>
  <c r="M67" i="344"/>
  <c r="L67" i="344"/>
  <c r="H67" i="344"/>
  <c r="C72" i="344" s="1"/>
  <c r="C67" i="344"/>
  <c r="CC66" i="344"/>
  <c r="AQ66" i="344"/>
  <c r="BV65" i="344"/>
  <c r="BS65" i="344"/>
  <c r="BV64" i="344"/>
  <c r="BS64" i="344"/>
  <c r="U62" i="344"/>
  <c r="AB56" i="344" s="1"/>
  <c r="AL56" i="344" s="1"/>
  <c r="AW56" i="344" s="1"/>
  <c r="Q62" i="344"/>
  <c r="AA56" i="344" s="1"/>
  <c r="AC56" i="344" s="1"/>
  <c r="M62" i="344"/>
  <c r="Z56" i="344" s="1"/>
  <c r="C62" i="344"/>
  <c r="BV61" i="344"/>
  <c r="BO61" i="344"/>
  <c r="BN61" i="344"/>
  <c r="BM61" i="344"/>
  <c r="BL61" i="344"/>
  <c r="BK61" i="344"/>
  <c r="BJ61" i="344"/>
  <c r="BP61" i="344" s="1"/>
  <c r="W61" i="344"/>
  <c r="V61" i="344"/>
  <c r="S61" i="344"/>
  <c r="R61" i="344"/>
  <c r="O61" i="344"/>
  <c r="N61" i="344"/>
  <c r="L61" i="344"/>
  <c r="H61" i="344"/>
  <c r="CM60" i="344"/>
  <c r="BV60" i="344"/>
  <c r="BS60" i="344"/>
  <c r="BO60" i="344"/>
  <c r="BN60" i="344"/>
  <c r="BM60" i="344"/>
  <c r="BL60" i="344"/>
  <c r="BK60" i="344"/>
  <c r="BJ60" i="344"/>
  <c r="BP60" i="344" s="1"/>
  <c r="X60" i="344"/>
  <c r="U60" i="344"/>
  <c r="T60" i="344"/>
  <c r="Q60" i="344"/>
  <c r="P60" i="344"/>
  <c r="M60" i="344"/>
  <c r="L60" i="344"/>
  <c r="CM59" i="344"/>
  <c r="CC59" i="344"/>
  <c r="BO59" i="344"/>
  <c r="BN59" i="344"/>
  <c r="BM59" i="344"/>
  <c r="BL59" i="344"/>
  <c r="BK59" i="344"/>
  <c r="BJ59" i="344"/>
  <c r="BP59" i="344" s="1"/>
  <c r="X59" i="344"/>
  <c r="V59" i="344"/>
  <c r="T59" i="344"/>
  <c r="R59" i="344"/>
  <c r="P59" i="344"/>
  <c r="N59" i="344"/>
  <c r="L59" i="344"/>
  <c r="C59" i="344"/>
  <c r="CC58" i="344"/>
  <c r="BO58" i="344"/>
  <c r="BN58" i="344"/>
  <c r="BM58" i="344"/>
  <c r="BL58" i="344"/>
  <c r="BP58" i="344" s="1"/>
  <c r="BK58" i="344"/>
  <c r="BJ58" i="344"/>
  <c r="AI58" i="344"/>
  <c r="W58" i="344"/>
  <c r="U58" i="344"/>
  <c r="S58" i="344"/>
  <c r="Q58" i="344"/>
  <c r="O58" i="344"/>
  <c r="M58" i="344"/>
  <c r="L58" i="344"/>
  <c r="BV57" i="344"/>
  <c r="BO57" i="344"/>
  <c r="BN57" i="344"/>
  <c r="BM57" i="344"/>
  <c r="BL57" i="344"/>
  <c r="BK57" i="344"/>
  <c r="BJ57" i="344"/>
  <c r="AD57" i="344"/>
  <c r="Z57" i="344"/>
  <c r="X57" i="344"/>
  <c r="X62" i="344" s="1"/>
  <c r="AB59" i="344" s="1"/>
  <c r="AL59" i="344" s="1"/>
  <c r="AW59" i="344" s="1"/>
  <c r="W57" i="344"/>
  <c r="W62" i="344" s="1"/>
  <c r="AB58" i="344" s="1"/>
  <c r="AL58" i="344" s="1"/>
  <c r="AW58" i="344" s="1"/>
  <c r="T57" i="344"/>
  <c r="S57" i="344"/>
  <c r="S62" i="344" s="1"/>
  <c r="AA58" i="344" s="1"/>
  <c r="P57" i="344"/>
  <c r="P62" i="344" s="1"/>
  <c r="Z59" i="344" s="1"/>
  <c r="O57" i="344"/>
  <c r="O62" i="344" s="1"/>
  <c r="Z58" i="344" s="1"/>
  <c r="L57" i="344"/>
  <c r="H57" i="344"/>
  <c r="C57" i="344"/>
  <c r="H58" i="344" s="1"/>
  <c r="BV56" i="344"/>
  <c r="BS56" i="344"/>
  <c r="BO56" i="344"/>
  <c r="BN56" i="344"/>
  <c r="BM56" i="344"/>
  <c r="BL56" i="344"/>
  <c r="BK56" i="344"/>
  <c r="BJ56" i="344"/>
  <c r="BP56" i="344" s="1"/>
  <c r="AK56" i="344"/>
  <c r="V56" i="344"/>
  <c r="V62" i="344" s="1"/>
  <c r="AB57" i="344" s="1"/>
  <c r="AL57" i="344" s="1"/>
  <c r="AW57" i="344" s="1"/>
  <c r="U56" i="344"/>
  <c r="R56" i="344"/>
  <c r="R62" i="344" s="1"/>
  <c r="AA57" i="344" s="1"/>
  <c r="Q56" i="344"/>
  <c r="N56" i="344"/>
  <c r="N62" i="344" s="1"/>
  <c r="M56" i="344"/>
  <c r="L56" i="344"/>
  <c r="H56" i="344"/>
  <c r="C61" i="344" s="1"/>
  <c r="C56" i="344"/>
  <c r="CH55" i="344"/>
  <c r="CH54" i="344"/>
  <c r="BV53" i="344"/>
  <c r="BS53" i="344"/>
  <c r="BV52" i="344"/>
  <c r="BS52" i="344"/>
  <c r="CC51" i="344"/>
  <c r="C51" i="344"/>
  <c r="CC50" i="344"/>
  <c r="BO50" i="344"/>
  <c r="BN50" i="344"/>
  <c r="BM50" i="344"/>
  <c r="BL50" i="344"/>
  <c r="BP50" i="344" s="1"/>
  <c r="BK50" i="344"/>
  <c r="BJ50" i="344"/>
  <c r="W50" i="344"/>
  <c r="V50" i="344"/>
  <c r="S50" i="344"/>
  <c r="R50" i="344"/>
  <c r="R51" i="344" s="1"/>
  <c r="O50" i="344"/>
  <c r="N50" i="344"/>
  <c r="L50" i="344"/>
  <c r="H50" i="344"/>
  <c r="BV49" i="344"/>
  <c r="BS49" i="344"/>
  <c r="BO49" i="344"/>
  <c r="BN49" i="344"/>
  <c r="BM49" i="344"/>
  <c r="BL49" i="344"/>
  <c r="BK49" i="344"/>
  <c r="BJ49" i="344"/>
  <c r="BP49" i="344" s="1"/>
  <c r="X49" i="344"/>
  <c r="U49" i="344"/>
  <c r="T49" i="344"/>
  <c r="Q49" i="344"/>
  <c r="P49" i="344"/>
  <c r="M49" i="344"/>
  <c r="L49" i="344"/>
  <c r="H49" i="344"/>
  <c r="BV48" i="344"/>
  <c r="BS48" i="344"/>
  <c r="BO48" i="344"/>
  <c r="BN48" i="344"/>
  <c r="BM48" i="344"/>
  <c r="BL48" i="344"/>
  <c r="BK48" i="344"/>
  <c r="BJ48" i="344"/>
  <c r="BP48" i="344" s="1"/>
  <c r="AT48" i="344"/>
  <c r="AI48" i="344"/>
  <c r="AQ44" i="344" s="1"/>
  <c r="X48" i="344"/>
  <c r="X51" i="344" s="1"/>
  <c r="AB48" i="344" s="1"/>
  <c r="AL48" i="344" s="1"/>
  <c r="AW48" i="344" s="1"/>
  <c r="V48" i="344"/>
  <c r="T48" i="344"/>
  <c r="R48" i="344"/>
  <c r="P48" i="344"/>
  <c r="P51" i="344" s="1"/>
  <c r="Z48" i="344" s="1"/>
  <c r="N48" i="344"/>
  <c r="L48" i="344"/>
  <c r="BO47" i="344"/>
  <c r="BN47" i="344"/>
  <c r="BM47" i="344"/>
  <c r="BL47" i="344"/>
  <c r="BK47" i="344"/>
  <c r="BP47" i="344" s="1"/>
  <c r="BJ47" i="344"/>
  <c r="AB47" i="344"/>
  <c r="AL47" i="344" s="1"/>
  <c r="AW47" i="344" s="1"/>
  <c r="W47" i="344"/>
  <c r="U47" i="344"/>
  <c r="S47" i="344"/>
  <c r="Q47" i="344"/>
  <c r="O47" i="344"/>
  <c r="M47" i="344"/>
  <c r="L47" i="344"/>
  <c r="BO46" i="344"/>
  <c r="BN46" i="344"/>
  <c r="BM46" i="344"/>
  <c r="BL46" i="344"/>
  <c r="BP46" i="344" s="1"/>
  <c r="BK46" i="344"/>
  <c r="BJ46" i="344"/>
  <c r="AA46" i="344"/>
  <c r="X46" i="344"/>
  <c r="W46" i="344"/>
  <c r="W51" i="344" s="1"/>
  <c r="T46" i="344"/>
  <c r="T51" i="344" s="1"/>
  <c r="AA48" i="344" s="1"/>
  <c r="S46" i="344"/>
  <c r="S51" i="344" s="1"/>
  <c r="AA47" i="344" s="1"/>
  <c r="P46" i="344"/>
  <c r="O46" i="344"/>
  <c r="O51" i="344" s="1"/>
  <c r="Z47" i="344" s="1"/>
  <c r="L46" i="344"/>
  <c r="H46" i="344"/>
  <c r="H48" i="344" s="1"/>
  <c r="C46" i="344"/>
  <c r="AI47" i="344" s="1"/>
  <c r="AT47" i="344" s="1"/>
  <c r="BO45" i="344"/>
  <c r="BN45" i="344"/>
  <c r="BM45" i="344"/>
  <c r="BL45" i="344"/>
  <c r="BK45" i="344"/>
  <c r="BJ45" i="344"/>
  <c r="BP45" i="344" s="1"/>
  <c r="AL45" i="344"/>
  <c r="AW45" i="344" s="1"/>
  <c r="V45" i="344"/>
  <c r="V51" i="344" s="1"/>
  <c r="AB46" i="344" s="1"/>
  <c r="AL46" i="344" s="1"/>
  <c r="AW46" i="344" s="1"/>
  <c r="U45" i="344"/>
  <c r="U51" i="344" s="1"/>
  <c r="AB45" i="344" s="1"/>
  <c r="R45" i="344"/>
  <c r="Q45" i="344"/>
  <c r="Q51" i="344" s="1"/>
  <c r="AA45" i="344" s="1"/>
  <c r="N45" i="344"/>
  <c r="N51" i="344" s="1"/>
  <c r="Z46" i="344" s="1"/>
  <c r="M45" i="344"/>
  <c r="M51" i="344" s="1"/>
  <c r="Z45" i="344" s="1"/>
  <c r="L45" i="344"/>
  <c r="H45" i="344"/>
  <c r="C50" i="344" s="1"/>
  <c r="C45" i="344"/>
  <c r="C49" i="344" s="1"/>
  <c r="CT44" i="344"/>
  <c r="CP44" i="344"/>
  <c r="CK44" i="344"/>
  <c r="CF44" i="344"/>
  <c r="BY44" i="344"/>
  <c r="AP44" i="344"/>
  <c r="W40" i="344"/>
  <c r="AB36" i="344" s="1"/>
  <c r="AL36" i="344" s="1"/>
  <c r="AW36" i="344" s="1"/>
  <c r="S40" i="344"/>
  <c r="AA36" i="344" s="1"/>
  <c r="C40" i="344"/>
  <c r="BO39" i="344"/>
  <c r="BN39" i="344"/>
  <c r="BM39" i="344"/>
  <c r="BL39" i="344"/>
  <c r="BK39" i="344"/>
  <c r="BP39" i="344" s="1"/>
  <c r="BJ39" i="344"/>
  <c r="W39" i="344"/>
  <c r="V39" i="344"/>
  <c r="S39" i="344"/>
  <c r="R39" i="344"/>
  <c r="O39" i="344"/>
  <c r="N39" i="344"/>
  <c r="L39" i="344"/>
  <c r="H39" i="344"/>
  <c r="BO38" i="344"/>
  <c r="BN38" i="344"/>
  <c r="BM38" i="344"/>
  <c r="BL38" i="344"/>
  <c r="BP38" i="344" s="1"/>
  <c r="BK38" i="344"/>
  <c r="BJ38" i="344"/>
  <c r="X38" i="344"/>
  <c r="U38" i="344"/>
  <c r="T38" i="344"/>
  <c r="Q38" i="344"/>
  <c r="P38" i="344"/>
  <c r="M38" i="344"/>
  <c r="L38" i="344"/>
  <c r="BO37" i="344"/>
  <c r="BN37" i="344"/>
  <c r="BM37" i="344"/>
  <c r="BL37" i="344"/>
  <c r="BK37" i="344"/>
  <c r="BP37" i="344" s="1"/>
  <c r="BJ37" i="344"/>
  <c r="AB37" i="344"/>
  <c r="AL37" i="344" s="1"/>
  <c r="AW37" i="344" s="1"/>
  <c r="X37" i="344"/>
  <c r="V37" i="344"/>
  <c r="V40" i="344" s="1"/>
  <c r="T37" i="344"/>
  <c r="R37" i="344"/>
  <c r="P37" i="344"/>
  <c r="N37" i="344"/>
  <c r="N40" i="344" s="1"/>
  <c r="Z35" i="344" s="1"/>
  <c r="L37" i="344"/>
  <c r="BO36" i="344"/>
  <c r="BN36" i="344"/>
  <c r="BM36" i="344"/>
  <c r="BL36" i="344"/>
  <c r="BK36" i="344"/>
  <c r="BP36" i="344" s="1"/>
  <c r="BJ36" i="344"/>
  <c r="AI36" i="344"/>
  <c r="AT36" i="344" s="1"/>
  <c r="W36" i="344"/>
  <c r="U36" i="344"/>
  <c r="S36" i="344"/>
  <c r="Q36" i="344"/>
  <c r="O36" i="344"/>
  <c r="M36" i="344"/>
  <c r="L36" i="344"/>
  <c r="H36" i="344"/>
  <c r="BO35" i="344"/>
  <c r="BN35" i="344"/>
  <c r="BM35" i="344"/>
  <c r="BL35" i="344"/>
  <c r="BK35" i="344"/>
  <c r="BP35" i="344" s="1"/>
  <c r="BJ35" i="344"/>
  <c r="AJ35" i="344"/>
  <c r="AB35" i="344"/>
  <c r="AL35" i="344" s="1"/>
  <c r="AW35" i="344" s="1"/>
  <c r="X35" i="344"/>
  <c r="X40" i="344" s="1"/>
  <c r="W35" i="344"/>
  <c r="T35" i="344"/>
  <c r="T40" i="344" s="1"/>
  <c r="AA37" i="344" s="1"/>
  <c r="S35" i="344"/>
  <c r="P35" i="344"/>
  <c r="P40" i="344" s="1"/>
  <c r="Z37" i="344" s="1"/>
  <c r="AJ37" i="344" s="1"/>
  <c r="O35" i="344"/>
  <c r="O40" i="344" s="1"/>
  <c r="Z36" i="344" s="1"/>
  <c r="L35" i="344"/>
  <c r="H35" i="344"/>
  <c r="AI37" i="344" s="1"/>
  <c r="C35" i="344"/>
  <c r="BO34" i="344"/>
  <c r="BN34" i="344"/>
  <c r="BM34" i="344"/>
  <c r="BL34" i="344"/>
  <c r="BK34" i="344"/>
  <c r="BJ34" i="344"/>
  <c r="AI34" i="344"/>
  <c r="AT34" i="344" s="1"/>
  <c r="V34" i="344"/>
  <c r="U34" i="344"/>
  <c r="R34" i="344"/>
  <c r="R40" i="344" s="1"/>
  <c r="AA35" i="344" s="1"/>
  <c r="Q34" i="344"/>
  <c r="Q40" i="344" s="1"/>
  <c r="AA34" i="344" s="1"/>
  <c r="N34" i="344"/>
  <c r="M34" i="344"/>
  <c r="L34" i="344"/>
  <c r="H34" i="344"/>
  <c r="AI35" i="344" s="1"/>
  <c r="AT35" i="344" s="1"/>
  <c r="C34" i="344"/>
  <c r="C38" i="344" s="1"/>
  <c r="AN33" i="344"/>
  <c r="O29" i="344"/>
  <c r="Z25" i="344" s="1"/>
  <c r="C29" i="344"/>
  <c r="BO28" i="344"/>
  <c r="BN28" i="344"/>
  <c r="BM28" i="344"/>
  <c r="BL28" i="344"/>
  <c r="BK28" i="344"/>
  <c r="BJ28" i="344"/>
  <c r="W28" i="344"/>
  <c r="V28" i="344"/>
  <c r="S28" i="344"/>
  <c r="R28" i="344"/>
  <c r="O28" i="344"/>
  <c r="N28" i="344"/>
  <c r="L28" i="344"/>
  <c r="H28" i="344"/>
  <c r="BO27" i="344"/>
  <c r="BN27" i="344"/>
  <c r="BM27" i="344"/>
  <c r="BL27" i="344"/>
  <c r="BK27" i="344"/>
  <c r="BJ27" i="344"/>
  <c r="X27" i="344"/>
  <c r="U27" i="344"/>
  <c r="T27" i="344"/>
  <c r="Q27" i="344"/>
  <c r="P27" i="344"/>
  <c r="M27" i="344"/>
  <c r="L27" i="344"/>
  <c r="BO26" i="344"/>
  <c r="BN26" i="344"/>
  <c r="BM26" i="344"/>
  <c r="BL26" i="344"/>
  <c r="BK26" i="344"/>
  <c r="BJ26" i="344"/>
  <c r="Z26" i="344"/>
  <c r="X26" i="344"/>
  <c r="V26" i="344"/>
  <c r="T26" i="344"/>
  <c r="R26" i="344"/>
  <c r="R29" i="344" s="1"/>
  <c r="AA24" i="344" s="1"/>
  <c r="P26" i="344"/>
  <c r="N26" i="344"/>
  <c r="L26" i="344"/>
  <c r="H26" i="344"/>
  <c r="BO25" i="344"/>
  <c r="BN25" i="344"/>
  <c r="BM25" i="344"/>
  <c r="BL25" i="344"/>
  <c r="BP25" i="344" s="1"/>
  <c r="BK25" i="344"/>
  <c r="BJ25" i="344"/>
  <c r="AI25" i="344"/>
  <c r="AT25" i="344" s="1"/>
  <c r="W25" i="344"/>
  <c r="U25" i="344"/>
  <c r="S25" i="344"/>
  <c r="S29" i="344" s="1"/>
  <c r="AA25" i="344" s="1"/>
  <c r="Q25" i="344"/>
  <c r="O25" i="344"/>
  <c r="M25" i="344"/>
  <c r="L25" i="344"/>
  <c r="H25" i="344"/>
  <c r="BO24" i="344"/>
  <c r="BN24" i="344"/>
  <c r="BM24" i="344"/>
  <c r="BL24" i="344"/>
  <c r="BK24" i="344"/>
  <c r="BP24" i="344" s="1"/>
  <c r="BJ24" i="344"/>
  <c r="AB24" i="344"/>
  <c r="AL24" i="344" s="1"/>
  <c r="AW24" i="344" s="1"/>
  <c r="X24" i="344"/>
  <c r="X29" i="344" s="1"/>
  <c r="AB26" i="344" s="1"/>
  <c r="AL26" i="344" s="1"/>
  <c r="AW26" i="344" s="1"/>
  <c r="W24" i="344"/>
  <c r="W29" i="344" s="1"/>
  <c r="AB25" i="344" s="1"/>
  <c r="AL25" i="344" s="1"/>
  <c r="AW25" i="344" s="1"/>
  <c r="T24" i="344"/>
  <c r="T29" i="344" s="1"/>
  <c r="AA26" i="344" s="1"/>
  <c r="S24" i="344"/>
  <c r="P24" i="344"/>
  <c r="P29" i="344" s="1"/>
  <c r="O24" i="344"/>
  <c r="L24" i="344"/>
  <c r="H24" i="344"/>
  <c r="H27" i="344" s="1"/>
  <c r="C24" i="344"/>
  <c r="CA23" i="344"/>
  <c r="BO23" i="344"/>
  <c r="BN23" i="344"/>
  <c r="BM23" i="344"/>
  <c r="BL23" i="344"/>
  <c r="BK23" i="344"/>
  <c r="BJ23" i="344"/>
  <c r="AL23" i="344"/>
  <c r="AW23" i="344" s="1"/>
  <c r="Z23" i="344"/>
  <c r="V23" i="344"/>
  <c r="V29" i="344" s="1"/>
  <c r="U23" i="344"/>
  <c r="U29" i="344" s="1"/>
  <c r="AB23" i="344" s="1"/>
  <c r="R23" i="344"/>
  <c r="Q23" i="344"/>
  <c r="Q29" i="344" s="1"/>
  <c r="AA23" i="344" s="1"/>
  <c r="N23" i="344"/>
  <c r="N29" i="344" s="1"/>
  <c r="Z24" i="344" s="1"/>
  <c r="AJ24" i="344" s="1"/>
  <c r="M23" i="344"/>
  <c r="M29" i="344" s="1"/>
  <c r="L23" i="344"/>
  <c r="H23" i="344"/>
  <c r="C23" i="344"/>
  <c r="C27" i="344" s="1"/>
  <c r="CF19" i="344"/>
  <c r="CK23" i="344" s="1"/>
  <c r="U18" i="344"/>
  <c r="AB12" i="344" s="1"/>
  <c r="T18" i="344"/>
  <c r="AA15" i="344" s="1"/>
  <c r="M18" i="344"/>
  <c r="C18" i="344"/>
  <c r="BO17" i="344"/>
  <c r="BN17" i="344"/>
  <c r="BM17" i="344"/>
  <c r="BL17" i="344"/>
  <c r="BK17" i="344"/>
  <c r="BJ17" i="344"/>
  <c r="BP17" i="344" s="1"/>
  <c r="W17" i="344"/>
  <c r="V17" i="344"/>
  <c r="S17" i="344"/>
  <c r="R17" i="344"/>
  <c r="O17" i="344"/>
  <c r="N17" i="344"/>
  <c r="L17" i="344"/>
  <c r="BO16" i="344"/>
  <c r="BN16" i="344"/>
  <c r="BM16" i="344"/>
  <c r="BL16" i="344"/>
  <c r="BK16" i="344"/>
  <c r="BJ16" i="344"/>
  <c r="BP16" i="344" s="1"/>
  <c r="X16" i="344"/>
  <c r="U16" i="344"/>
  <c r="T16" i="344"/>
  <c r="Q16" i="344"/>
  <c r="P16" i="344"/>
  <c r="M16" i="344"/>
  <c r="L16" i="344"/>
  <c r="BO15" i="344"/>
  <c r="BN15" i="344"/>
  <c r="BM15" i="344"/>
  <c r="BL15" i="344"/>
  <c r="BK15" i="344"/>
  <c r="BJ15" i="344"/>
  <c r="AL15" i="344"/>
  <c r="AW15" i="344" s="1"/>
  <c r="Z15" i="344"/>
  <c r="X15" i="344"/>
  <c r="V15" i="344"/>
  <c r="T15" i="344"/>
  <c r="R15" i="344"/>
  <c r="P15" i="344"/>
  <c r="N15" i="344"/>
  <c r="L15" i="344"/>
  <c r="H15" i="344"/>
  <c r="BO14" i="344"/>
  <c r="BN14" i="344"/>
  <c r="BM14" i="344"/>
  <c r="BL14" i="344"/>
  <c r="BK14" i="344"/>
  <c r="BJ14" i="344"/>
  <c r="W14" i="344"/>
  <c r="U14" i="344"/>
  <c r="S14" i="344"/>
  <c r="Q14" i="344"/>
  <c r="O14" i="344"/>
  <c r="M14" i="344"/>
  <c r="L14" i="344"/>
  <c r="H14" i="344"/>
  <c r="BO13" i="344"/>
  <c r="BN13" i="344"/>
  <c r="BM13" i="344"/>
  <c r="BL13" i="344"/>
  <c r="BK13" i="344"/>
  <c r="BJ13" i="344"/>
  <c r="X13" i="344"/>
  <c r="X18" i="344" s="1"/>
  <c r="AB15" i="344" s="1"/>
  <c r="W13" i="344"/>
  <c r="W18" i="344" s="1"/>
  <c r="AB14" i="344" s="1"/>
  <c r="AL14" i="344" s="1"/>
  <c r="AW14" i="344" s="1"/>
  <c r="T13" i="344"/>
  <c r="S13" i="344"/>
  <c r="S18" i="344" s="1"/>
  <c r="AA14" i="344" s="1"/>
  <c r="P13" i="344"/>
  <c r="P18" i="344" s="1"/>
  <c r="O13" i="344"/>
  <c r="O18" i="344" s="1"/>
  <c r="Z14" i="344" s="1"/>
  <c r="L13" i="344"/>
  <c r="H13" i="344"/>
  <c r="AI15" i="344" s="1"/>
  <c r="C13" i="344"/>
  <c r="H17" i="344" s="1"/>
  <c r="BO12" i="344"/>
  <c r="BN12" i="344"/>
  <c r="BM12" i="344"/>
  <c r="BL12" i="344"/>
  <c r="BK12" i="344"/>
  <c r="BJ12" i="344"/>
  <c r="AL12" i="344"/>
  <c r="AW12" i="344" s="1"/>
  <c r="Z12" i="344"/>
  <c r="V12" i="344"/>
  <c r="V18" i="344" s="1"/>
  <c r="AB13" i="344" s="1"/>
  <c r="AL13" i="344" s="1"/>
  <c r="AW13" i="344" s="1"/>
  <c r="U12" i="344"/>
  <c r="R12" i="344"/>
  <c r="Q12" i="344"/>
  <c r="Q18" i="344" s="1"/>
  <c r="AA12" i="344" s="1"/>
  <c r="N12" i="344"/>
  <c r="N18" i="344" s="1"/>
  <c r="Z13" i="344" s="1"/>
  <c r="M12" i="344"/>
  <c r="L12" i="344"/>
  <c r="H12" i="344"/>
  <c r="C12" i="344"/>
  <c r="C16" i="344" s="1"/>
  <c r="BO94" i="343"/>
  <c r="BN94" i="343"/>
  <c r="BM94" i="343"/>
  <c r="BL94" i="343"/>
  <c r="BK94" i="343"/>
  <c r="BJ94" i="343"/>
  <c r="BO93" i="343"/>
  <c r="BN93" i="343"/>
  <c r="BM93" i="343"/>
  <c r="BL93" i="343"/>
  <c r="BK93" i="343"/>
  <c r="BJ93" i="343"/>
  <c r="BO92" i="343"/>
  <c r="BN92" i="343"/>
  <c r="BM92" i="343"/>
  <c r="BL92" i="343"/>
  <c r="BK92" i="343"/>
  <c r="BJ92" i="343"/>
  <c r="BO91" i="343"/>
  <c r="BN91" i="343"/>
  <c r="BM91" i="343"/>
  <c r="BL91" i="343"/>
  <c r="BK91" i="343"/>
  <c r="BJ91" i="343"/>
  <c r="BO90" i="343"/>
  <c r="BN90" i="343"/>
  <c r="BM90" i="343"/>
  <c r="BL90" i="343"/>
  <c r="BK90" i="343"/>
  <c r="BJ90" i="343"/>
  <c r="BX89" i="343"/>
  <c r="BO89" i="343"/>
  <c r="BN89" i="343"/>
  <c r="BM89" i="343"/>
  <c r="BL89" i="343"/>
  <c r="BK89" i="343"/>
  <c r="BJ89" i="343"/>
  <c r="BV77" i="343"/>
  <c r="BV76" i="343"/>
  <c r="BS76" i="343"/>
  <c r="CC75" i="343"/>
  <c r="CC74" i="343"/>
  <c r="W74" i="343"/>
  <c r="S74" i="343"/>
  <c r="O74" i="343"/>
  <c r="C74" i="343"/>
  <c r="BV73" i="343"/>
  <c r="BS73" i="343"/>
  <c r="W73" i="343"/>
  <c r="Q73" i="343"/>
  <c r="AA67" i="343" s="1"/>
  <c r="O73" i="343"/>
  <c r="C73" i="343"/>
  <c r="BV72" i="343"/>
  <c r="BS72" i="343"/>
  <c r="BO72" i="343"/>
  <c r="BN72" i="343"/>
  <c r="BM72" i="343"/>
  <c r="BL72" i="343"/>
  <c r="BK72" i="343"/>
  <c r="BJ72" i="343"/>
  <c r="BP72" i="343" s="1"/>
  <c r="W72" i="343"/>
  <c r="V72" i="343"/>
  <c r="S72" i="343"/>
  <c r="R72" i="343"/>
  <c r="O72" i="343"/>
  <c r="N72" i="343"/>
  <c r="L72" i="343"/>
  <c r="CH71" i="343"/>
  <c r="BO71" i="343"/>
  <c r="BN71" i="343"/>
  <c r="BM71" i="343"/>
  <c r="BL71" i="343"/>
  <c r="BK71" i="343"/>
  <c r="BJ71" i="343"/>
  <c r="X71" i="343"/>
  <c r="U71" i="343"/>
  <c r="T71" i="343"/>
  <c r="Q71" i="343"/>
  <c r="P71" i="343"/>
  <c r="M71" i="343"/>
  <c r="L71" i="343"/>
  <c r="CH70" i="343"/>
  <c r="BO70" i="343"/>
  <c r="BN70" i="343"/>
  <c r="BM70" i="343"/>
  <c r="BL70" i="343"/>
  <c r="BK70" i="343"/>
  <c r="BJ70" i="343"/>
  <c r="BP70" i="343" s="1"/>
  <c r="X70" i="343"/>
  <c r="V70" i="343"/>
  <c r="T70" i="343"/>
  <c r="R70" i="343"/>
  <c r="P70" i="343"/>
  <c r="N70" i="343"/>
  <c r="L70" i="343"/>
  <c r="C70" i="343"/>
  <c r="BV69" i="343"/>
  <c r="BO69" i="343"/>
  <c r="BN69" i="343"/>
  <c r="BM69" i="343"/>
  <c r="BL69" i="343"/>
  <c r="BK69" i="343"/>
  <c r="BJ69" i="343"/>
  <c r="AJ69" i="343"/>
  <c r="AI69" i="343"/>
  <c r="AT69" i="343" s="1"/>
  <c r="AB69" i="343"/>
  <c r="AL69" i="343" s="1"/>
  <c r="AW69" i="343" s="1"/>
  <c r="Z69" i="343"/>
  <c r="W69" i="343"/>
  <c r="U69" i="343"/>
  <c r="S69" i="343"/>
  <c r="Q69" i="343"/>
  <c r="Q74" i="343" s="1"/>
  <c r="O69" i="343"/>
  <c r="M69" i="343"/>
  <c r="L69" i="343"/>
  <c r="BV68" i="343"/>
  <c r="BS68" i="343"/>
  <c r="BO68" i="343"/>
  <c r="BN68" i="343"/>
  <c r="BM68" i="343"/>
  <c r="BL68" i="343"/>
  <c r="BP68" i="343" s="1"/>
  <c r="BK68" i="343"/>
  <c r="BJ68" i="343"/>
  <c r="AI68" i="343"/>
  <c r="X68" i="343"/>
  <c r="X73" i="343" s="1"/>
  <c r="AB70" i="343" s="1"/>
  <c r="AL70" i="343" s="1"/>
  <c r="AW70" i="343" s="1"/>
  <c r="W68" i="343"/>
  <c r="T68" i="343"/>
  <c r="S68" i="343"/>
  <c r="S73" i="343" s="1"/>
  <c r="AA69" i="343" s="1"/>
  <c r="P68" i="343"/>
  <c r="P73" i="343" s="1"/>
  <c r="Z70" i="343" s="1"/>
  <c r="O68" i="343"/>
  <c r="L68" i="343"/>
  <c r="H68" i="343"/>
  <c r="H71" i="343" s="1"/>
  <c r="C68" i="343"/>
  <c r="H72" i="343" s="1"/>
  <c r="CC67" i="343"/>
  <c r="BO67" i="343"/>
  <c r="BN67" i="343"/>
  <c r="BM67" i="343"/>
  <c r="BL67" i="343"/>
  <c r="BK67" i="343"/>
  <c r="BJ67" i="343"/>
  <c r="BP67" i="343" s="1"/>
  <c r="AK67" i="343"/>
  <c r="V67" i="343"/>
  <c r="U67" i="343"/>
  <c r="R67" i="343"/>
  <c r="R73" i="343" s="1"/>
  <c r="AA68" i="343" s="1"/>
  <c r="Q67" i="343"/>
  <c r="N67" i="343"/>
  <c r="M67" i="343"/>
  <c r="L67" i="343"/>
  <c r="H67" i="343"/>
  <c r="C72" i="343" s="1"/>
  <c r="C67" i="343"/>
  <c r="CC66" i="343"/>
  <c r="AP66" i="343"/>
  <c r="BV65" i="343"/>
  <c r="BS65" i="343"/>
  <c r="BV64" i="343"/>
  <c r="BS64" i="343"/>
  <c r="U62" i="343"/>
  <c r="AB56" i="343" s="1"/>
  <c r="AL56" i="343" s="1"/>
  <c r="AW56" i="343" s="1"/>
  <c r="Q62" i="343"/>
  <c r="AA56" i="343" s="1"/>
  <c r="M62" i="343"/>
  <c r="Z56" i="343" s="1"/>
  <c r="C62" i="343"/>
  <c r="BV61" i="343"/>
  <c r="BO61" i="343"/>
  <c r="BN61" i="343"/>
  <c r="BM61" i="343"/>
  <c r="BL61" i="343"/>
  <c r="BK61" i="343"/>
  <c r="BJ61" i="343"/>
  <c r="BP61" i="343" s="1"/>
  <c r="W61" i="343"/>
  <c r="V61" i="343"/>
  <c r="S61" i="343"/>
  <c r="R61" i="343"/>
  <c r="O61" i="343"/>
  <c r="N61" i="343"/>
  <c r="L61" i="343"/>
  <c r="CM60" i="343"/>
  <c r="BV60" i="343"/>
  <c r="BS60" i="343"/>
  <c r="BO60" i="343"/>
  <c r="BN60" i="343"/>
  <c r="BM60" i="343"/>
  <c r="BL60" i="343"/>
  <c r="BK60" i="343"/>
  <c r="BJ60" i="343"/>
  <c r="X60" i="343"/>
  <c r="U60" i="343"/>
  <c r="T60" i="343"/>
  <c r="Q60" i="343"/>
  <c r="P60" i="343"/>
  <c r="M60" i="343"/>
  <c r="L60" i="343"/>
  <c r="CM59" i="343"/>
  <c r="CC59" i="343"/>
  <c r="BO59" i="343"/>
  <c r="BN59" i="343"/>
  <c r="BM59" i="343"/>
  <c r="BL59" i="343"/>
  <c r="BK59" i="343"/>
  <c r="BJ59" i="343"/>
  <c r="BP59" i="343" s="1"/>
  <c r="X59" i="343"/>
  <c r="V59" i="343"/>
  <c r="T59" i="343"/>
  <c r="R59" i="343"/>
  <c r="P59" i="343"/>
  <c r="N59" i="343"/>
  <c r="L59" i="343"/>
  <c r="C59" i="343"/>
  <c r="CC58" i="343"/>
  <c r="BO58" i="343"/>
  <c r="BN58" i="343"/>
  <c r="BM58" i="343"/>
  <c r="BL58" i="343"/>
  <c r="BP58" i="343" s="1"/>
  <c r="BK58" i="343"/>
  <c r="BJ58" i="343"/>
  <c r="AI58" i="343"/>
  <c r="AA58" i="343"/>
  <c r="W58" i="343"/>
  <c r="U58" i="343"/>
  <c r="S58" i="343"/>
  <c r="Q58" i="343"/>
  <c r="O58" i="343"/>
  <c r="M58" i="343"/>
  <c r="L58" i="343"/>
  <c r="BV57" i="343"/>
  <c r="BO57" i="343"/>
  <c r="BN57" i="343"/>
  <c r="BM57" i="343"/>
  <c r="BL57" i="343"/>
  <c r="BK57" i="343"/>
  <c r="BJ57" i="343"/>
  <c r="BP57" i="343" s="1"/>
  <c r="X57" i="343"/>
  <c r="X62" i="343" s="1"/>
  <c r="AB59" i="343" s="1"/>
  <c r="AL59" i="343" s="1"/>
  <c r="AW59" i="343" s="1"/>
  <c r="W57" i="343"/>
  <c r="W62" i="343" s="1"/>
  <c r="AB58" i="343" s="1"/>
  <c r="AL58" i="343" s="1"/>
  <c r="AW58" i="343" s="1"/>
  <c r="T57" i="343"/>
  <c r="S57" i="343"/>
  <c r="S62" i="343" s="1"/>
  <c r="P57" i="343"/>
  <c r="P62" i="343" s="1"/>
  <c r="Z59" i="343" s="1"/>
  <c r="O57" i="343"/>
  <c r="O62" i="343" s="1"/>
  <c r="Z58" i="343" s="1"/>
  <c r="AE58" i="343" s="1"/>
  <c r="L57" i="343"/>
  <c r="H57" i="343"/>
  <c r="C57" i="343"/>
  <c r="H58" i="343" s="1"/>
  <c r="BV56" i="343"/>
  <c r="BS56" i="343"/>
  <c r="BO56" i="343"/>
  <c r="BN56" i="343"/>
  <c r="BM56" i="343"/>
  <c r="BL56" i="343"/>
  <c r="BK56" i="343"/>
  <c r="BJ56" i="343"/>
  <c r="BP56" i="343" s="1"/>
  <c r="AK56" i="343"/>
  <c r="V56" i="343"/>
  <c r="V62" i="343" s="1"/>
  <c r="AB57" i="343" s="1"/>
  <c r="AL57" i="343" s="1"/>
  <c r="AW57" i="343" s="1"/>
  <c r="U56" i="343"/>
  <c r="R56" i="343"/>
  <c r="R62" i="343" s="1"/>
  <c r="AA57" i="343" s="1"/>
  <c r="Q56" i="343"/>
  <c r="N56" i="343"/>
  <c r="N62" i="343" s="1"/>
  <c r="Z57" i="343" s="1"/>
  <c r="M56" i="343"/>
  <c r="L56" i="343"/>
  <c r="H56" i="343"/>
  <c r="C61" i="343" s="1"/>
  <c r="C56" i="343"/>
  <c r="CH55" i="343"/>
  <c r="CH54" i="343"/>
  <c r="BV53" i="343"/>
  <c r="BS53" i="343"/>
  <c r="BV52" i="343"/>
  <c r="BS52" i="343"/>
  <c r="CC51" i="343"/>
  <c r="C51" i="343"/>
  <c r="CC50" i="343"/>
  <c r="BO50" i="343"/>
  <c r="BN50" i="343"/>
  <c r="BM50" i="343"/>
  <c r="BL50" i="343"/>
  <c r="BP50" i="343" s="1"/>
  <c r="BK50" i="343"/>
  <c r="BJ50" i="343"/>
  <c r="W50" i="343"/>
  <c r="W51" i="343" s="1"/>
  <c r="V50" i="343"/>
  <c r="S50" i="343"/>
  <c r="R50" i="343"/>
  <c r="R51" i="343" s="1"/>
  <c r="O50" i="343"/>
  <c r="O51" i="343" s="1"/>
  <c r="Z47" i="343" s="1"/>
  <c r="N50" i="343"/>
  <c r="L50" i="343"/>
  <c r="H50" i="343"/>
  <c r="BV49" i="343"/>
  <c r="BS49" i="343"/>
  <c r="BO49" i="343"/>
  <c r="BN49" i="343"/>
  <c r="BM49" i="343"/>
  <c r="BL49" i="343"/>
  <c r="BK49" i="343"/>
  <c r="BJ49" i="343"/>
  <c r="BP49" i="343" s="1"/>
  <c r="X49" i="343"/>
  <c r="U49" i="343"/>
  <c r="T49" i="343"/>
  <c r="Q49" i="343"/>
  <c r="P49" i="343"/>
  <c r="M49" i="343"/>
  <c r="L49" i="343"/>
  <c r="H49" i="343"/>
  <c r="BV48" i="343"/>
  <c r="BS48" i="343"/>
  <c r="BO48" i="343"/>
  <c r="BN48" i="343"/>
  <c r="BM48" i="343"/>
  <c r="BL48" i="343"/>
  <c r="BK48" i="343"/>
  <c r="BJ48" i="343"/>
  <c r="BP48" i="343" s="1"/>
  <c r="X48" i="343"/>
  <c r="X51" i="343" s="1"/>
  <c r="AB48" i="343" s="1"/>
  <c r="AL48" i="343" s="1"/>
  <c r="AW48" i="343" s="1"/>
  <c r="V48" i="343"/>
  <c r="T48" i="343"/>
  <c r="R48" i="343"/>
  <c r="P48" i="343"/>
  <c r="P51" i="343" s="1"/>
  <c r="Z48" i="343" s="1"/>
  <c r="N48" i="343"/>
  <c r="L48" i="343"/>
  <c r="BO47" i="343"/>
  <c r="BN47" i="343"/>
  <c r="BM47" i="343"/>
  <c r="BL47" i="343"/>
  <c r="BK47" i="343"/>
  <c r="BP47" i="343" s="1"/>
  <c r="BJ47" i="343"/>
  <c r="AJ47" i="343"/>
  <c r="AI47" i="343"/>
  <c r="AT47" i="343" s="1"/>
  <c r="AB47" i="343"/>
  <c r="AL47" i="343" s="1"/>
  <c r="AW47" i="343" s="1"/>
  <c r="W47" i="343"/>
  <c r="U47" i="343"/>
  <c r="S47" i="343"/>
  <c r="Q47" i="343"/>
  <c r="O47" i="343"/>
  <c r="M47" i="343"/>
  <c r="L47" i="343"/>
  <c r="BO46" i="343"/>
  <c r="BN46" i="343"/>
  <c r="BM46" i="343"/>
  <c r="BL46" i="343"/>
  <c r="BP46" i="343" s="1"/>
  <c r="BK46" i="343"/>
  <c r="BJ46" i="343"/>
  <c r="AA46" i="343"/>
  <c r="X46" i="343"/>
  <c r="W46" i="343"/>
  <c r="T46" i="343"/>
  <c r="T51" i="343" s="1"/>
  <c r="AA48" i="343" s="1"/>
  <c r="S46" i="343"/>
  <c r="S51" i="343" s="1"/>
  <c r="AA47" i="343" s="1"/>
  <c r="P46" i="343"/>
  <c r="O46" i="343"/>
  <c r="L46" i="343"/>
  <c r="H46" i="343"/>
  <c r="AI48" i="343" s="1"/>
  <c r="AQ44" i="343" s="1"/>
  <c r="C46" i="343"/>
  <c r="H47" i="343" s="1"/>
  <c r="BO45" i="343"/>
  <c r="BN45" i="343"/>
  <c r="BM45" i="343"/>
  <c r="BL45" i="343"/>
  <c r="BK45" i="343"/>
  <c r="BJ45" i="343"/>
  <c r="AL45" i="343"/>
  <c r="AW45" i="343" s="1"/>
  <c r="Z45" i="343"/>
  <c r="V45" i="343"/>
  <c r="V51" i="343" s="1"/>
  <c r="AB46" i="343" s="1"/>
  <c r="AL46" i="343" s="1"/>
  <c r="AW46" i="343" s="1"/>
  <c r="U45" i="343"/>
  <c r="U51" i="343" s="1"/>
  <c r="AB45" i="343" s="1"/>
  <c r="R45" i="343"/>
  <c r="Q45" i="343"/>
  <c r="Q51" i="343" s="1"/>
  <c r="AA45" i="343" s="1"/>
  <c r="N45" i="343"/>
  <c r="N51" i="343" s="1"/>
  <c r="Z46" i="343" s="1"/>
  <c r="M45" i="343"/>
  <c r="M51" i="343" s="1"/>
  <c r="L45" i="343"/>
  <c r="H45" i="343"/>
  <c r="C50" i="343" s="1"/>
  <c r="C45" i="343"/>
  <c r="C49" i="343" s="1"/>
  <c r="CT44" i="343"/>
  <c r="CP44" i="343"/>
  <c r="CK44" i="343"/>
  <c r="CF44" i="343"/>
  <c r="BY44" i="343"/>
  <c r="AP44" i="343"/>
  <c r="S40" i="343"/>
  <c r="AA36" i="343" s="1"/>
  <c r="C40" i="343"/>
  <c r="BO39" i="343"/>
  <c r="BN39" i="343"/>
  <c r="BM39" i="343"/>
  <c r="BL39" i="343"/>
  <c r="BK39" i="343"/>
  <c r="BJ39" i="343"/>
  <c r="W39" i="343"/>
  <c r="V39" i="343"/>
  <c r="S39" i="343"/>
  <c r="R39" i="343"/>
  <c r="O39" i="343"/>
  <c r="N39" i="343"/>
  <c r="L39" i="343"/>
  <c r="H39" i="343"/>
  <c r="BO38" i="343"/>
  <c r="BN38" i="343"/>
  <c r="BM38" i="343"/>
  <c r="BL38" i="343"/>
  <c r="BP38" i="343" s="1"/>
  <c r="BK38" i="343"/>
  <c r="BJ38" i="343"/>
  <c r="X38" i="343"/>
  <c r="U38" i="343"/>
  <c r="T38" i="343"/>
  <c r="Q38" i="343"/>
  <c r="P38" i="343"/>
  <c r="M38" i="343"/>
  <c r="L38" i="343"/>
  <c r="BO37" i="343"/>
  <c r="BN37" i="343"/>
  <c r="BM37" i="343"/>
  <c r="BL37" i="343"/>
  <c r="BP37" i="343" s="1"/>
  <c r="BK37" i="343"/>
  <c r="BJ37" i="343"/>
  <c r="AI37" i="343"/>
  <c r="AQ33" i="343" s="1"/>
  <c r="X37" i="343"/>
  <c r="V37" i="343"/>
  <c r="V40" i="343" s="1"/>
  <c r="AB35" i="343" s="1"/>
  <c r="AL35" i="343" s="1"/>
  <c r="AW35" i="343" s="1"/>
  <c r="T37" i="343"/>
  <c r="R37" i="343"/>
  <c r="P37" i="343"/>
  <c r="N37" i="343"/>
  <c r="N40" i="343" s="1"/>
  <c r="Z35" i="343" s="1"/>
  <c r="L37" i="343"/>
  <c r="BO36" i="343"/>
  <c r="BN36" i="343"/>
  <c r="BM36" i="343"/>
  <c r="BL36" i="343"/>
  <c r="BK36" i="343"/>
  <c r="BJ36" i="343"/>
  <c r="AI36" i="343"/>
  <c r="AT36" i="343" s="1"/>
  <c r="W36" i="343"/>
  <c r="U36" i="343"/>
  <c r="S36" i="343"/>
  <c r="Q36" i="343"/>
  <c r="O36" i="343"/>
  <c r="M36" i="343"/>
  <c r="L36" i="343"/>
  <c r="H36" i="343"/>
  <c r="BO35" i="343"/>
  <c r="BN35" i="343"/>
  <c r="BM35" i="343"/>
  <c r="BL35" i="343"/>
  <c r="BK35" i="343"/>
  <c r="BJ35" i="343"/>
  <c r="AJ35" i="343"/>
  <c r="AI35" i="343"/>
  <c r="AT35" i="343" s="1"/>
  <c r="X35" i="343"/>
  <c r="X40" i="343" s="1"/>
  <c r="AB37" i="343" s="1"/>
  <c r="AL37" i="343" s="1"/>
  <c r="AW37" i="343" s="1"/>
  <c r="W35" i="343"/>
  <c r="W40" i="343" s="1"/>
  <c r="AB36" i="343" s="1"/>
  <c r="AL36" i="343" s="1"/>
  <c r="AW36" i="343" s="1"/>
  <c r="T35" i="343"/>
  <c r="T40" i="343" s="1"/>
  <c r="AA37" i="343" s="1"/>
  <c r="S35" i="343"/>
  <c r="P35" i="343"/>
  <c r="P40" i="343" s="1"/>
  <c r="Z37" i="343" s="1"/>
  <c r="O35" i="343"/>
  <c r="O40" i="343" s="1"/>
  <c r="Z36" i="343" s="1"/>
  <c r="L35" i="343"/>
  <c r="H35" i="343"/>
  <c r="H38" i="343" s="1"/>
  <c r="C35" i="343"/>
  <c r="BO34" i="343"/>
  <c r="BN34" i="343"/>
  <c r="BM34" i="343"/>
  <c r="BL34" i="343"/>
  <c r="BK34" i="343"/>
  <c r="BJ34" i="343"/>
  <c r="AJ34" i="343"/>
  <c r="AI34" i="343"/>
  <c r="AT34" i="343" s="1"/>
  <c r="V34" i="343"/>
  <c r="U34" i="343"/>
  <c r="U40" i="343" s="1"/>
  <c r="AB34" i="343" s="1"/>
  <c r="AL34" i="343" s="1"/>
  <c r="AW34" i="343" s="1"/>
  <c r="R34" i="343"/>
  <c r="R40" i="343" s="1"/>
  <c r="AA35" i="343" s="1"/>
  <c r="Q34" i="343"/>
  <c r="Q40" i="343" s="1"/>
  <c r="AA34" i="343" s="1"/>
  <c r="N34" i="343"/>
  <c r="M34" i="343"/>
  <c r="M40" i="343" s="1"/>
  <c r="Z34" i="343" s="1"/>
  <c r="L34" i="343"/>
  <c r="H34" i="343"/>
  <c r="C39" i="343" s="1"/>
  <c r="C34" i="343"/>
  <c r="C38" i="343" s="1"/>
  <c r="AO33" i="343"/>
  <c r="AN33" i="343"/>
  <c r="W29" i="343"/>
  <c r="AB25" i="343" s="1"/>
  <c r="AL25" i="343" s="1"/>
  <c r="AW25" i="343" s="1"/>
  <c r="C29" i="343"/>
  <c r="BO28" i="343"/>
  <c r="BN28" i="343"/>
  <c r="BM28" i="343"/>
  <c r="BL28" i="343"/>
  <c r="BK28" i="343"/>
  <c r="BJ28" i="343"/>
  <c r="W28" i="343"/>
  <c r="V28" i="343"/>
  <c r="S28" i="343"/>
  <c r="R28" i="343"/>
  <c r="O28" i="343"/>
  <c r="N28" i="343"/>
  <c r="L28" i="343"/>
  <c r="H28" i="343"/>
  <c r="BO27" i="343"/>
  <c r="BN27" i="343"/>
  <c r="BM27" i="343"/>
  <c r="BL27" i="343"/>
  <c r="BK27" i="343"/>
  <c r="BJ27" i="343"/>
  <c r="X27" i="343"/>
  <c r="U27" i="343"/>
  <c r="T27" i="343"/>
  <c r="Q27" i="343"/>
  <c r="P27" i="343"/>
  <c r="M27" i="343"/>
  <c r="L27" i="343"/>
  <c r="H27" i="343"/>
  <c r="BO26" i="343"/>
  <c r="BN26" i="343"/>
  <c r="BM26" i="343"/>
  <c r="BL26" i="343"/>
  <c r="BK26" i="343"/>
  <c r="BJ26" i="343"/>
  <c r="Z26" i="343"/>
  <c r="X26" i="343"/>
  <c r="V26" i="343"/>
  <c r="T26" i="343"/>
  <c r="R26" i="343"/>
  <c r="R29" i="343" s="1"/>
  <c r="AA24" i="343" s="1"/>
  <c r="P26" i="343"/>
  <c r="N26" i="343"/>
  <c r="L26" i="343"/>
  <c r="H26" i="343"/>
  <c r="BO25" i="343"/>
  <c r="BN25" i="343"/>
  <c r="BM25" i="343"/>
  <c r="BL25" i="343"/>
  <c r="BP25" i="343" s="1"/>
  <c r="BK25" i="343"/>
  <c r="BJ25" i="343"/>
  <c r="AI25" i="343"/>
  <c r="AT25" i="343" s="1"/>
  <c r="W25" i="343"/>
  <c r="U25" i="343"/>
  <c r="S25" i="343"/>
  <c r="S29" i="343" s="1"/>
  <c r="AA25" i="343" s="1"/>
  <c r="Q25" i="343"/>
  <c r="O25" i="343"/>
  <c r="M25" i="343"/>
  <c r="L25" i="343"/>
  <c r="H25" i="343"/>
  <c r="BO24" i="343"/>
  <c r="BN24" i="343"/>
  <c r="BM24" i="343"/>
  <c r="BL24" i="343"/>
  <c r="BK24" i="343"/>
  <c r="BJ24" i="343"/>
  <c r="AB24" i="343"/>
  <c r="AL24" i="343" s="1"/>
  <c r="AW24" i="343" s="1"/>
  <c r="X24" i="343"/>
  <c r="X29" i="343" s="1"/>
  <c r="AB26" i="343" s="1"/>
  <c r="AL26" i="343" s="1"/>
  <c r="AW26" i="343" s="1"/>
  <c r="W24" i="343"/>
  <c r="T24" i="343"/>
  <c r="S24" i="343"/>
  <c r="P24" i="343"/>
  <c r="P29" i="343" s="1"/>
  <c r="O24" i="343"/>
  <c r="O29" i="343" s="1"/>
  <c r="Z25" i="343" s="1"/>
  <c r="L24" i="343"/>
  <c r="H24" i="343"/>
  <c r="AI26" i="343" s="1"/>
  <c r="C24" i="343"/>
  <c r="CK23" i="343"/>
  <c r="CA23" i="343"/>
  <c r="BO23" i="343"/>
  <c r="BN23" i="343"/>
  <c r="BM23" i="343"/>
  <c r="BL23" i="343"/>
  <c r="BK23" i="343"/>
  <c r="BJ23" i="343"/>
  <c r="AL23" i="343"/>
  <c r="AW23" i="343" s="1"/>
  <c r="AD23" i="343"/>
  <c r="Z23" i="343"/>
  <c r="V23" i="343"/>
  <c r="V29" i="343" s="1"/>
  <c r="U23" i="343"/>
  <c r="U29" i="343" s="1"/>
  <c r="AB23" i="343" s="1"/>
  <c r="R23" i="343"/>
  <c r="Q23" i="343"/>
  <c r="Q29" i="343" s="1"/>
  <c r="AA23" i="343" s="1"/>
  <c r="N23" i="343"/>
  <c r="N29" i="343" s="1"/>
  <c r="Z24" i="343" s="1"/>
  <c r="AF24" i="343" s="1"/>
  <c r="M23" i="343"/>
  <c r="M29" i="343" s="1"/>
  <c r="L23" i="343"/>
  <c r="H23" i="343"/>
  <c r="C23" i="343"/>
  <c r="C27" i="343" s="1"/>
  <c r="CF19" i="343"/>
  <c r="U18" i="343"/>
  <c r="AB12" i="343" s="1"/>
  <c r="T18" i="343"/>
  <c r="AA15" i="343" s="1"/>
  <c r="M18" i="343"/>
  <c r="C18" i="343"/>
  <c r="BO17" i="343"/>
  <c r="BN17" i="343"/>
  <c r="BM17" i="343"/>
  <c r="BL17" i="343"/>
  <c r="BK17" i="343"/>
  <c r="BJ17" i="343"/>
  <c r="W17" i="343"/>
  <c r="V17" i="343"/>
  <c r="S17" i="343"/>
  <c r="R17" i="343"/>
  <c r="O17" i="343"/>
  <c r="N17" i="343"/>
  <c r="L17" i="343"/>
  <c r="BO16" i="343"/>
  <c r="BN16" i="343"/>
  <c r="BM16" i="343"/>
  <c r="BL16" i="343"/>
  <c r="BK16" i="343"/>
  <c r="BJ16" i="343"/>
  <c r="BP16" i="343" s="1"/>
  <c r="X16" i="343"/>
  <c r="U16" i="343"/>
  <c r="T16" i="343"/>
  <c r="Q16" i="343"/>
  <c r="P16" i="343"/>
  <c r="M16" i="343"/>
  <c r="L16" i="343"/>
  <c r="H16" i="343"/>
  <c r="BO15" i="343"/>
  <c r="BN15" i="343"/>
  <c r="BM15" i="343"/>
  <c r="BL15" i="343"/>
  <c r="BK15" i="343"/>
  <c r="BJ15" i="343"/>
  <c r="X15" i="343"/>
  <c r="V15" i="343"/>
  <c r="T15" i="343"/>
  <c r="R15" i="343"/>
  <c r="P15" i="343"/>
  <c r="N15" i="343"/>
  <c r="L15" i="343"/>
  <c r="H15" i="343"/>
  <c r="BO14" i="343"/>
  <c r="BN14" i="343"/>
  <c r="BM14" i="343"/>
  <c r="BL14" i="343"/>
  <c r="BK14" i="343"/>
  <c r="BJ14" i="343"/>
  <c r="W14" i="343"/>
  <c r="U14" i="343"/>
  <c r="S14" i="343"/>
  <c r="Q14" i="343"/>
  <c r="O14" i="343"/>
  <c r="M14" i="343"/>
  <c r="L14" i="343"/>
  <c r="H14" i="343"/>
  <c r="BO13" i="343"/>
  <c r="BN13" i="343"/>
  <c r="BM13" i="343"/>
  <c r="BL13" i="343"/>
  <c r="BK13" i="343"/>
  <c r="BJ13" i="343"/>
  <c r="BP13" i="343" s="1"/>
  <c r="AL13" i="343"/>
  <c r="AW13" i="343" s="1"/>
  <c r="X13" i="343"/>
  <c r="X18" i="343" s="1"/>
  <c r="AB15" i="343" s="1"/>
  <c r="AL15" i="343" s="1"/>
  <c r="AW15" i="343" s="1"/>
  <c r="W13" i="343"/>
  <c r="W18" i="343" s="1"/>
  <c r="AB14" i="343" s="1"/>
  <c r="AL14" i="343" s="1"/>
  <c r="AW14" i="343" s="1"/>
  <c r="T13" i="343"/>
  <c r="S13" i="343"/>
  <c r="S18" i="343" s="1"/>
  <c r="AA14" i="343" s="1"/>
  <c r="P13" i="343"/>
  <c r="P18" i="343" s="1"/>
  <c r="Z15" i="343" s="1"/>
  <c r="O13" i="343"/>
  <c r="O18" i="343" s="1"/>
  <c r="Z14" i="343" s="1"/>
  <c r="L13" i="343"/>
  <c r="H13" i="343"/>
  <c r="AI15" i="343" s="1"/>
  <c r="C13" i="343"/>
  <c r="H17" i="343" s="1"/>
  <c r="BO12" i="343"/>
  <c r="BN12" i="343"/>
  <c r="BM12" i="343"/>
  <c r="BL12" i="343"/>
  <c r="BK12" i="343"/>
  <c r="BJ12" i="343"/>
  <c r="AL12" i="343"/>
  <c r="AW12" i="343" s="1"/>
  <c r="Z12" i="343"/>
  <c r="V12" i="343"/>
  <c r="V18" i="343" s="1"/>
  <c r="AB13" i="343" s="1"/>
  <c r="U12" i="343"/>
  <c r="R12" i="343"/>
  <c r="R18" i="343" s="1"/>
  <c r="AA13" i="343" s="1"/>
  <c r="Q12" i="343"/>
  <c r="Q18" i="343" s="1"/>
  <c r="AA12" i="343" s="1"/>
  <c r="N12" i="343"/>
  <c r="N18" i="343" s="1"/>
  <c r="Z13" i="343" s="1"/>
  <c r="M12" i="343"/>
  <c r="L12" i="343"/>
  <c r="H12" i="343"/>
  <c r="C12" i="343"/>
  <c r="C16" i="343" s="1"/>
  <c r="BO94" i="342"/>
  <c r="BN94" i="342"/>
  <c r="BM94" i="342"/>
  <c r="BL94" i="342"/>
  <c r="BK94" i="342"/>
  <c r="BJ94" i="342"/>
  <c r="BO93" i="342"/>
  <c r="BN93" i="342"/>
  <c r="BM93" i="342"/>
  <c r="BL93" i="342"/>
  <c r="BK93" i="342"/>
  <c r="BJ93" i="342"/>
  <c r="BO92" i="342"/>
  <c r="BN92" i="342"/>
  <c r="BM92" i="342"/>
  <c r="BL92" i="342"/>
  <c r="BK92" i="342"/>
  <c r="BJ92" i="342"/>
  <c r="BO91" i="342"/>
  <c r="BN91" i="342"/>
  <c r="BM91" i="342"/>
  <c r="BL91" i="342"/>
  <c r="BK91" i="342"/>
  <c r="BJ91" i="342"/>
  <c r="BO90" i="342"/>
  <c r="BN90" i="342"/>
  <c r="BM90" i="342"/>
  <c r="BL90" i="342"/>
  <c r="BK90" i="342"/>
  <c r="BJ90" i="342"/>
  <c r="BX89" i="342"/>
  <c r="BO89" i="342"/>
  <c r="BN89" i="342"/>
  <c r="BM89" i="342"/>
  <c r="BL89" i="342"/>
  <c r="BK89" i="342"/>
  <c r="BJ89" i="342"/>
  <c r="BV77" i="342"/>
  <c r="BV76" i="342"/>
  <c r="BS76" i="342"/>
  <c r="CC75" i="342"/>
  <c r="CC74" i="342"/>
  <c r="W74" i="342"/>
  <c r="O74" i="342"/>
  <c r="C74" i="342"/>
  <c r="BV73" i="342"/>
  <c r="BS73" i="342"/>
  <c r="W73" i="342"/>
  <c r="Q73" i="342"/>
  <c r="AA67" i="342" s="1"/>
  <c r="O73" i="342"/>
  <c r="C73" i="342"/>
  <c r="BV72" i="342"/>
  <c r="BS72" i="342"/>
  <c r="BO72" i="342"/>
  <c r="BN72" i="342"/>
  <c r="BM72" i="342"/>
  <c r="BL72" i="342"/>
  <c r="BK72" i="342"/>
  <c r="BJ72" i="342"/>
  <c r="BP72" i="342" s="1"/>
  <c r="W72" i="342"/>
  <c r="V72" i="342"/>
  <c r="S72" i="342"/>
  <c r="R72" i="342"/>
  <c r="O72" i="342"/>
  <c r="N72" i="342"/>
  <c r="L72" i="342"/>
  <c r="CH71" i="342"/>
  <c r="BO71" i="342"/>
  <c r="BN71" i="342"/>
  <c r="BM71" i="342"/>
  <c r="BL71" i="342"/>
  <c r="BK71" i="342"/>
  <c r="BJ71" i="342"/>
  <c r="X71" i="342"/>
  <c r="U71" i="342"/>
  <c r="T71" i="342"/>
  <c r="Q71" i="342"/>
  <c r="P71" i="342"/>
  <c r="M71" i="342"/>
  <c r="L71" i="342"/>
  <c r="CH70" i="342"/>
  <c r="BO70" i="342"/>
  <c r="BN70" i="342"/>
  <c r="BM70" i="342"/>
  <c r="BL70" i="342"/>
  <c r="BK70" i="342"/>
  <c r="BJ70" i="342"/>
  <c r="BP70" i="342" s="1"/>
  <c r="X70" i="342"/>
  <c r="X73" i="342" s="1"/>
  <c r="AB70" i="342" s="1"/>
  <c r="AL70" i="342" s="1"/>
  <c r="AW70" i="342" s="1"/>
  <c r="V70" i="342"/>
  <c r="T70" i="342"/>
  <c r="R70" i="342"/>
  <c r="P70" i="342"/>
  <c r="P73" i="342" s="1"/>
  <c r="Z70" i="342" s="1"/>
  <c r="N70" i="342"/>
  <c r="L70" i="342"/>
  <c r="C70" i="342"/>
  <c r="BV69" i="342"/>
  <c r="BO69" i="342"/>
  <c r="BN69" i="342"/>
  <c r="BM69" i="342"/>
  <c r="BL69" i="342"/>
  <c r="BP69" i="342" s="1"/>
  <c r="BK69" i="342"/>
  <c r="BJ69" i="342"/>
  <c r="AW69" i="342"/>
  <c r="AJ69" i="342"/>
  <c r="AI69" i="342"/>
  <c r="AT69" i="342" s="1"/>
  <c r="AF69" i="342"/>
  <c r="AB69" i="342"/>
  <c r="AL69" i="342" s="1"/>
  <c r="Z69" i="342"/>
  <c r="W69" i="342"/>
  <c r="U69" i="342"/>
  <c r="U73" i="342" s="1"/>
  <c r="AB67" i="342" s="1"/>
  <c r="S69" i="342"/>
  <c r="Q69" i="342"/>
  <c r="Q74" i="342" s="1"/>
  <c r="O69" i="342"/>
  <c r="M69" i="342"/>
  <c r="L69" i="342"/>
  <c r="BV68" i="342"/>
  <c r="BS68" i="342"/>
  <c r="BO68" i="342"/>
  <c r="BN68" i="342"/>
  <c r="BM68" i="342"/>
  <c r="BL68" i="342"/>
  <c r="BP68" i="342" s="1"/>
  <c r="BK68" i="342"/>
  <c r="BJ68" i="342"/>
  <c r="AI68" i="342"/>
  <c r="AA68" i="342"/>
  <c r="X68" i="342"/>
  <c r="X74" i="342" s="1"/>
  <c r="W68" i="342"/>
  <c r="T68" i="342"/>
  <c r="S68" i="342"/>
  <c r="S73" i="342" s="1"/>
  <c r="AA69" i="342" s="1"/>
  <c r="P68" i="342"/>
  <c r="P74" i="342" s="1"/>
  <c r="O68" i="342"/>
  <c r="L68" i="342"/>
  <c r="H68" i="342"/>
  <c r="H71" i="342" s="1"/>
  <c r="C68" i="342"/>
  <c r="H72" i="342" s="1"/>
  <c r="CC67" i="342"/>
  <c r="BO67" i="342"/>
  <c r="BN67" i="342"/>
  <c r="BM67" i="342"/>
  <c r="BL67" i="342"/>
  <c r="BK67" i="342"/>
  <c r="BJ67" i="342"/>
  <c r="BP67" i="342" s="1"/>
  <c r="AK67" i="342"/>
  <c r="V67" i="342"/>
  <c r="V73" i="342" s="1"/>
  <c r="AB68" i="342" s="1"/>
  <c r="AL68" i="342" s="1"/>
  <c r="AW68" i="342" s="1"/>
  <c r="U67" i="342"/>
  <c r="R67" i="342"/>
  <c r="R73" i="342" s="1"/>
  <c r="R74" i="342" s="1"/>
  <c r="Q67" i="342"/>
  <c r="N67" i="342"/>
  <c r="N73" i="342" s="1"/>
  <c r="Z68" i="342" s="1"/>
  <c r="M67" i="342"/>
  <c r="L67" i="342"/>
  <c r="H67" i="342"/>
  <c r="C72" i="342" s="1"/>
  <c r="C67" i="342"/>
  <c r="CC66" i="342"/>
  <c r="AP66" i="342"/>
  <c r="BV65" i="342"/>
  <c r="BS65" i="342"/>
  <c r="BV64" i="342"/>
  <c r="BS64" i="342"/>
  <c r="U62" i="342"/>
  <c r="AB56" i="342" s="1"/>
  <c r="AL56" i="342" s="1"/>
  <c r="AW56" i="342" s="1"/>
  <c r="Q62" i="342"/>
  <c r="AA56" i="342" s="1"/>
  <c r="AK56" i="342" s="1"/>
  <c r="M62" i="342"/>
  <c r="Z56" i="342" s="1"/>
  <c r="C62" i="342"/>
  <c r="BV61" i="342"/>
  <c r="BO61" i="342"/>
  <c r="BN61" i="342"/>
  <c r="BM61" i="342"/>
  <c r="BL61" i="342"/>
  <c r="BK61" i="342"/>
  <c r="BJ61" i="342"/>
  <c r="BP61" i="342" s="1"/>
  <c r="W61" i="342"/>
  <c r="V61" i="342"/>
  <c r="S61" i="342"/>
  <c r="R61" i="342"/>
  <c r="O61" i="342"/>
  <c r="N61" i="342"/>
  <c r="L61" i="342"/>
  <c r="CM60" i="342"/>
  <c r="BV60" i="342"/>
  <c r="BS60" i="342"/>
  <c r="BO60" i="342"/>
  <c r="BN60" i="342"/>
  <c r="BM60" i="342"/>
  <c r="BL60" i="342"/>
  <c r="BK60" i="342"/>
  <c r="BJ60" i="342"/>
  <c r="X60" i="342"/>
  <c r="U60" i="342"/>
  <c r="T60" i="342"/>
  <c r="T62" i="342" s="1"/>
  <c r="AA59" i="342" s="1"/>
  <c r="Q60" i="342"/>
  <c r="P60" i="342"/>
  <c r="M60" i="342"/>
  <c r="L60" i="342"/>
  <c r="CM59" i="342"/>
  <c r="CC59" i="342"/>
  <c r="BO59" i="342"/>
  <c r="BN59" i="342"/>
  <c r="BM59" i="342"/>
  <c r="BL59" i="342"/>
  <c r="BK59" i="342"/>
  <c r="BJ59" i="342"/>
  <c r="BP59" i="342" s="1"/>
  <c r="AK59" i="342"/>
  <c r="X59" i="342"/>
  <c r="V59" i="342"/>
  <c r="T59" i="342"/>
  <c r="R59" i="342"/>
  <c r="P59" i="342"/>
  <c r="N59" i="342"/>
  <c r="L59" i="342"/>
  <c r="C59" i="342"/>
  <c r="CC58" i="342"/>
  <c r="BO58" i="342"/>
  <c r="BN58" i="342"/>
  <c r="BM58" i="342"/>
  <c r="BL58" i="342"/>
  <c r="BP58" i="342" s="1"/>
  <c r="BK58" i="342"/>
  <c r="BJ58" i="342"/>
  <c r="AI58" i="342"/>
  <c r="AA58" i="342"/>
  <c r="W58" i="342"/>
  <c r="U58" i="342"/>
  <c r="S58" i="342"/>
  <c r="Q58" i="342"/>
  <c r="O58" i="342"/>
  <c r="M58" i="342"/>
  <c r="L58" i="342"/>
  <c r="BV57" i="342"/>
  <c r="BO57" i="342"/>
  <c r="BN57" i="342"/>
  <c r="BM57" i="342"/>
  <c r="BL57" i="342"/>
  <c r="BK57" i="342"/>
  <c r="BJ57" i="342"/>
  <c r="BP57" i="342" s="1"/>
  <c r="X57" i="342"/>
  <c r="X62" i="342" s="1"/>
  <c r="AB59" i="342" s="1"/>
  <c r="W57" i="342"/>
  <c r="W62" i="342" s="1"/>
  <c r="AB58" i="342" s="1"/>
  <c r="AL58" i="342" s="1"/>
  <c r="AW58" i="342" s="1"/>
  <c r="T57" i="342"/>
  <c r="S57" i="342"/>
  <c r="S62" i="342" s="1"/>
  <c r="P57" i="342"/>
  <c r="P62" i="342" s="1"/>
  <c r="Z59" i="342" s="1"/>
  <c r="O57" i="342"/>
  <c r="O62" i="342" s="1"/>
  <c r="Z58" i="342" s="1"/>
  <c r="L57" i="342"/>
  <c r="H57" i="342"/>
  <c r="C57" i="342"/>
  <c r="H58" i="342" s="1"/>
  <c r="BV56" i="342"/>
  <c r="BS56" i="342"/>
  <c r="BO56" i="342"/>
  <c r="BN56" i="342"/>
  <c r="BM56" i="342"/>
  <c r="BL56" i="342"/>
  <c r="BK56" i="342"/>
  <c r="BJ56" i="342"/>
  <c r="BP56" i="342" s="1"/>
  <c r="AC56" i="342"/>
  <c r="V56" i="342"/>
  <c r="V62" i="342" s="1"/>
  <c r="AB57" i="342" s="1"/>
  <c r="AL57" i="342" s="1"/>
  <c r="AW57" i="342" s="1"/>
  <c r="U56" i="342"/>
  <c r="R56" i="342"/>
  <c r="R62" i="342" s="1"/>
  <c r="AA57" i="342" s="1"/>
  <c r="Q56" i="342"/>
  <c r="N56" i="342"/>
  <c r="N62" i="342" s="1"/>
  <c r="Z57" i="342" s="1"/>
  <c r="M56" i="342"/>
  <c r="L56" i="342"/>
  <c r="H56" i="342"/>
  <c r="C61" i="342" s="1"/>
  <c r="C56" i="342"/>
  <c r="CH55" i="342"/>
  <c r="CH54" i="342"/>
  <c r="BV53" i="342"/>
  <c r="BS53" i="342"/>
  <c r="BV52" i="342"/>
  <c r="BS52" i="342"/>
  <c r="CC51" i="342"/>
  <c r="X51" i="342"/>
  <c r="AB48" i="342" s="1"/>
  <c r="T51" i="342"/>
  <c r="AA48" i="342" s="1"/>
  <c r="C51" i="342"/>
  <c r="CC50" i="342"/>
  <c r="BO50" i="342"/>
  <c r="BN50" i="342"/>
  <c r="BM50" i="342"/>
  <c r="BL50" i="342"/>
  <c r="BP50" i="342" s="1"/>
  <c r="BK50" i="342"/>
  <c r="BJ50" i="342"/>
  <c r="W50" i="342"/>
  <c r="W51" i="342" s="1"/>
  <c r="AB47" i="342" s="1"/>
  <c r="AL47" i="342" s="1"/>
  <c r="V50" i="342"/>
  <c r="S50" i="342"/>
  <c r="R50" i="342"/>
  <c r="R51" i="342" s="1"/>
  <c r="O50" i="342"/>
  <c r="O51" i="342" s="1"/>
  <c r="Z47" i="342" s="1"/>
  <c r="N50" i="342"/>
  <c r="L50" i="342"/>
  <c r="H50" i="342"/>
  <c r="BV49" i="342"/>
  <c r="BS49" i="342"/>
  <c r="BO49" i="342"/>
  <c r="BN49" i="342"/>
  <c r="BM49" i="342"/>
  <c r="BL49" i="342"/>
  <c r="BK49" i="342"/>
  <c r="BJ49" i="342"/>
  <c r="BP49" i="342" s="1"/>
  <c r="X49" i="342"/>
  <c r="U49" i="342"/>
  <c r="T49" i="342"/>
  <c r="Q49" i="342"/>
  <c r="P49" i="342"/>
  <c r="M49" i="342"/>
  <c r="L49" i="342"/>
  <c r="H49" i="342"/>
  <c r="BV48" i="342"/>
  <c r="BS48" i="342"/>
  <c r="BO48" i="342"/>
  <c r="BN48" i="342"/>
  <c r="BM48" i="342"/>
  <c r="BL48" i="342"/>
  <c r="BK48" i="342"/>
  <c r="BJ48" i="342"/>
  <c r="BP48" i="342" s="1"/>
  <c r="AK48" i="342"/>
  <c r="X48" i="342"/>
  <c r="V48" i="342"/>
  <c r="T48" i="342"/>
  <c r="R48" i="342"/>
  <c r="P48" i="342"/>
  <c r="P51" i="342" s="1"/>
  <c r="Z48" i="342" s="1"/>
  <c r="N48" i="342"/>
  <c r="L48" i="342"/>
  <c r="BO47" i="342"/>
  <c r="BN47" i="342"/>
  <c r="BM47" i="342"/>
  <c r="BL47" i="342"/>
  <c r="BP47" i="342" s="1"/>
  <c r="BK47" i="342"/>
  <c r="BJ47" i="342"/>
  <c r="AW47" i="342"/>
  <c r="AI47" i="342"/>
  <c r="AT47" i="342" s="1"/>
  <c r="AF47" i="342"/>
  <c r="W47" i="342"/>
  <c r="U47" i="342"/>
  <c r="S47" i="342"/>
  <c r="Q47" i="342"/>
  <c r="O47" i="342"/>
  <c r="M47" i="342"/>
  <c r="L47" i="342"/>
  <c r="BO46" i="342"/>
  <c r="BN46" i="342"/>
  <c r="BM46" i="342"/>
  <c r="BL46" i="342"/>
  <c r="BK46" i="342"/>
  <c r="BP46" i="342" s="1"/>
  <c r="BJ46" i="342"/>
  <c r="AA46" i="342"/>
  <c r="X46" i="342"/>
  <c r="W46" i="342"/>
  <c r="T46" i="342"/>
  <c r="S46" i="342"/>
  <c r="S51" i="342" s="1"/>
  <c r="AA47" i="342" s="1"/>
  <c r="P46" i="342"/>
  <c r="O46" i="342"/>
  <c r="L46" i="342"/>
  <c r="H46" i="342"/>
  <c r="C46" i="342"/>
  <c r="H47" i="342" s="1"/>
  <c r="BO45" i="342"/>
  <c r="BN45" i="342"/>
  <c r="BM45" i="342"/>
  <c r="BL45" i="342"/>
  <c r="BK45" i="342"/>
  <c r="BJ45" i="342"/>
  <c r="Z45" i="342"/>
  <c r="V45" i="342"/>
  <c r="V51" i="342" s="1"/>
  <c r="AB46" i="342" s="1"/>
  <c r="AL46" i="342" s="1"/>
  <c r="AW46" i="342" s="1"/>
  <c r="U45" i="342"/>
  <c r="U51" i="342" s="1"/>
  <c r="AB45" i="342" s="1"/>
  <c r="AL45" i="342" s="1"/>
  <c r="AW45" i="342" s="1"/>
  <c r="R45" i="342"/>
  <c r="Q45" i="342"/>
  <c r="N45" i="342"/>
  <c r="N51" i="342" s="1"/>
  <c r="Z46" i="342" s="1"/>
  <c r="AE46" i="342" s="1"/>
  <c r="M45" i="342"/>
  <c r="M51" i="342" s="1"/>
  <c r="L45" i="342"/>
  <c r="H45" i="342"/>
  <c r="C50" i="342" s="1"/>
  <c r="C45" i="342"/>
  <c r="CT44" i="342"/>
  <c r="CP44" i="342"/>
  <c r="CK44" i="342"/>
  <c r="CF44" i="342"/>
  <c r="BY44" i="342"/>
  <c r="V40" i="342"/>
  <c r="AB35" i="342" s="1"/>
  <c r="AL35" i="342" s="1"/>
  <c r="AW35" i="342" s="1"/>
  <c r="S40" i="342"/>
  <c r="AA36" i="342" s="1"/>
  <c r="N40" i="342"/>
  <c r="Z35" i="342" s="1"/>
  <c r="C40" i="342"/>
  <c r="BO39" i="342"/>
  <c r="BN39" i="342"/>
  <c r="BM39" i="342"/>
  <c r="BL39" i="342"/>
  <c r="BP39" i="342" s="1"/>
  <c r="BK39" i="342"/>
  <c r="BJ39" i="342"/>
  <c r="W39" i="342"/>
  <c r="V39" i="342"/>
  <c r="S39" i="342"/>
  <c r="R39" i="342"/>
  <c r="O39" i="342"/>
  <c r="N39" i="342"/>
  <c r="L39" i="342"/>
  <c r="H39" i="342"/>
  <c r="BO38" i="342"/>
  <c r="BN38" i="342"/>
  <c r="BM38" i="342"/>
  <c r="BL38" i="342"/>
  <c r="BK38" i="342"/>
  <c r="BP38" i="342" s="1"/>
  <c r="BJ38" i="342"/>
  <c r="X38" i="342"/>
  <c r="U38" i="342"/>
  <c r="T38" i="342"/>
  <c r="Q38" i="342"/>
  <c r="P38" i="342"/>
  <c r="M38" i="342"/>
  <c r="L38" i="342"/>
  <c r="BO37" i="342"/>
  <c r="BN37" i="342"/>
  <c r="BM37" i="342"/>
  <c r="BL37" i="342"/>
  <c r="BP37" i="342" s="1"/>
  <c r="BK37" i="342"/>
  <c r="BJ37" i="342"/>
  <c r="AI37" i="342"/>
  <c r="X37" i="342"/>
  <c r="V37" i="342"/>
  <c r="T37" i="342"/>
  <c r="R37" i="342"/>
  <c r="P37" i="342"/>
  <c r="N37" i="342"/>
  <c r="L37" i="342"/>
  <c r="BO36" i="342"/>
  <c r="BN36" i="342"/>
  <c r="BM36" i="342"/>
  <c r="BL36" i="342"/>
  <c r="BP36" i="342" s="1"/>
  <c r="BK36" i="342"/>
  <c r="BJ36" i="342"/>
  <c r="AJ36" i="342"/>
  <c r="AI36" i="342"/>
  <c r="W36" i="342"/>
  <c r="U36" i="342"/>
  <c r="S36" i="342"/>
  <c r="Q36" i="342"/>
  <c r="O36" i="342"/>
  <c r="M36" i="342"/>
  <c r="L36" i="342"/>
  <c r="H36" i="342"/>
  <c r="BO35" i="342"/>
  <c r="BN35" i="342"/>
  <c r="BM35" i="342"/>
  <c r="BL35" i="342"/>
  <c r="BP35" i="342" s="1"/>
  <c r="BK35" i="342"/>
  <c r="BJ35" i="342"/>
  <c r="AI35" i="342"/>
  <c r="AT35" i="342" s="1"/>
  <c r="AF35" i="342"/>
  <c r="X35" i="342"/>
  <c r="X40" i="342" s="1"/>
  <c r="AB37" i="342" s="1"/>
  <c r="AL37" i="342" s="1"/>
  <c r="AW37" i="342" s="1"/>
  <c r="W35" i="342"/>
  <c r="W40" i="342" s="1"/>
  <c r="AB36" i="342" s="1"/>
  <c r="AL36" i="342" s="1"/>
  <c r="AW36" i="342" s="1"/>
  <c r="T35" i="342"/>
  <c r="S35" i="342"/>
  <c r="P35" i="342"/>
  <c r="P40" i="342" s="1"/>
  <c r="Z37" i="342" s="1"/>
  <c r="O35" i="342"/>
  <c r="O40" i="342" s="1"/>
  <c r="Z36" i="342" s="1"/>
  <c r="L35" i="342"/>
  <c r="H35" i="342"/>
  <c r="H38" i="342" s="1"/>
  <c r="C35" i="342"/>
  <c r="BO34" i="342"/>
  <c r="BN34" i="342"/>
  <c r="BM34" i="342"/>
  <c r="BL34" i="342"/>
  <c r="BP34" i="342" s="1"/>
  <c r="BK34" i="342"/>
  <c r="BJ34" i="342"/>
  <c r="AI34" i="342"/>
  <c r="AT34" i="342" s="1"/>
  <c r="AE34" i="342"/>
  <c r="V34" i="342"/>
  <c r="U34" i="342"/>
  <c r="U40" i="342" s="1"/>
  <c r="AB34" i="342" s="1"/>
  <c r="AL34" i="342" s="1"/>
  <c r="AW34" i="342" s="1"/>
  <c r="R34" i="342"/>
  <c r="R40" i="342" s="1"/>
  <c r="AA35" i="342" s="1"/>
  <c r="Q34" i="342"/>
  <c r="Q40" i="342" s="1"/>
  <c r="AA34" i="342" s="1"/>
  <c r="N34" i="342"/>
  <c r="M34" i="342"/>
  <c r="M40" i="342" s="1"/>
  <c r="Z34" i="342" s="1"/>
  <c r="L34" i="342"/>
  <c r="H34" i="342"/>
  <c r="C39" i="342" s="1"/>
  <c r="C34" i="342"/>
  <c r="C38" i="342" s="1"/>
  <c r="AN33" i="342"/>
  <c r="S29" i="342"/>
  <c r="AA25" i="342" s="1"/>
  <c r="AK25" i="342" s="1"/>
  <c r="AV25" i="342" s="1"/>
  <c r="C29" i="342"/>
  <c r="BO28" i="342"/>
  <c r="BN28" i="342"/>
  <c r="BM28" i="342"/>
  <c r="BL28" i="342"/>
  <c r="BP28" i="342" s="1"/>
  <c r="BK28" i="342"/>
  <c r="BJ28" i="342"/>
  <c r="W28" i="342"/>
  <c r="V28" i="342"/>
  <c r="S28" i="342"/>
  <c r="R28" i="342"/>
  <c r="O28" i="342"/>
  <c r="N28" i="342"/>
  <c r="L28" i="342"/>
  <c r="H28" i="342"/>
  <c r="BO27" i="342"/>
  <c r="BN27" i="342"/>
  <c r="BM27" i="342"/>
  <c r="BL27" i="342"/>
  <c r="BK27" i="342"/>
  <c r="BJ27" i="342"/>
  <c r="BP27" i="342" s="1"/>
  <c r="X27" i="342"/>
  <c r="U27" i="342"/>
  <c r="T27" i="342"/>
  <c r="Q27" i="342"/>
  <c r="P27" i="342"/>
  <c r="M27" i="342"/>
  <c r="L27" i="342"/>
  <c r="BO26" i="342"/>
  <c r="BN26" i="342"/>
  <c r="BM26" i="342"/>
  <c r="BL26" i="342"/>
  <c r="BK26" i="342"/>
  <c r="BJ26" i="342"/>
  <c r="AB26" i="342"/>
  <c r="AL26" i="342" s="1"/>
  <c r="AW26" i="342" s="1"/>
  <c r="X26" i="342"/>
  <c r="V26" i="342"/>
  <c r="T26" i="342"/>
  <c r="R26" i="342"/>
  <c r="R29" i="342" s="1"/>
  <c r="AA24" i="342" s="1"/>
  <c r="P26" i="342"/>
  <c r="N26" i="342"/>
  <c r="L26" i="342"/>
  <c r="BO25" i="342"/>
  <c r="BN25" i="342"/>
  <c r="BM25" i="342"/>
  <c r="BL25" i="342"/>
  <c r="BP25" i="342" s="1"/>
  <c r="BK25" i="342"/>
  <c r="BJ25" i="342"/>
  <c r="AT25" i="342"/>
  <c r="AI25" i="342"/>
  <c r="AP22" i="342" s="1"/>
  <c r="W25" i="342"/>
  <c r="U25" i="342"/>
  <c r="S25" i="342"/>
  <c r="Q25" i="342"/>
  <c r="O25" i="342"/>
  <c r="M25" i="342"/>
  <c r="L25" i="342"/>
  <c r="H25" i="342"/>
  <c r="BO24" i="342"/>
  <c r="BN24" i="342"/>
  <c r="BM24" i="342"/>
  <c r="BL24" i="342"/>
  <c r="BK24" i="342"/>
  <c r="BJ24" i="342"/>
  <c r="AI24" i="342"/>
  <c r="AT24" i="342" s="1"/>
  <c r="X24" i="342"/>
  <c r="X29" i="342" s="1"/>
  <c r="W24" i="342"/>
  <c r="W29" i="342" s="1"/>
  <c r="AB25" i="342" s="1"/>
  <c r="AL25" i="342" s="1"/>
  <c r="AW25" i="342" s="1"/>
  <c r="T24" i="342"/>
  <c r="T29" i="342" s="1"/>
  <c r="AA26" i="342" s="1"/>
  <c r="AK26" i="342" s="1"/>
  <c r="S24" i="342"/>
  <c r="P24" i="342"/>
  <c r="O24" i="342"/>
  <c r="O29" i="342" s="1"/>
  <c r="Z25" i="342" s="1"/>
  <c r="L24" i="342"/>
  <c r="H24" i="342"/>
  <c r="C24" i="342"/>
  <c r="CA23" i="342"/>
  <c r="CF19" i="342" s="1"/>
  <c r="CK23" i="342" s="1"/>
  <c r="BO23" i="342"/>
  <c r="BN23" i="342"/>
  <c r="BM23" i="342"/>
  <c r="BL23" i="342"/>
  <c r="BK23" i="342"/>
  <c r="BJ23" i="342"/>
  <c r="AT23" i="342"/>
  <c r="V23" i="342"/>
  <c r="V29" i="342" s="1"/>
  <c r="AB24" i="342" s="1"/>
  <c r="AL24" i="342" s="1"/>
  <c r="AW24" i="342" s="1"/>
  <c r="U23" i="342"/>
  <c r="U29" i="342" s="1"/>
  <c r="AB23" i="342" s="1"/>
  <c r="AL23" i="342" s="1"/>
  <c r="AW23" i="342" s="1"/>
  <c r="R23" i="342"/>
  <c r="Q23" i="342"/>
  <c r="Q29" i="342" s="1"/>
  <c r="AA23" i="342" s="1"/>
  <c r="AK23" i="342" s="1"/>
  <c r="N23" i="342"/>
  <c r="N29" i="342" s="1"/>
  <c r="Z24" i="342" s="1"/>
  <c r="M23" i="342"/>
  <c r="M29" i="342" s="1"/>
  <c r="Z23" i="342" s="1"/>
  <c r="L23" i="342"/>
  <c r="H23" i="342"/>
  <c r="C28" i="342" s="1"/>
  <c r="C23" i="342"/>
  <c r="AI23" i="342" s="1"/>
  <c r="AN22" i="342"/>
  <c r="X18" i="342"/>
  <c r="AB15" i="342" s="1"/>
  <c r="AL15" i="342" s="1"/>
  <c r="T18" i="342"/>
  <c r="AA15" i="342" s="1"/>
  <c r="O18" i="342"/>
  <c r="M18" i="342"/>
  <c r="C18" i="342"/>
  <c r="BO17" i="342"/>
  <c r="BN17" i="342"/>
  <c r="BM17" i="342"/>
  <c r="BL17" i="342"/>
  <c r="BK17" i="342"/>
  <c r="BJ17" i="342"/>
  <c r="BP17" i="342" s="1"/>
  <c r="W17" i="342"/>
  <c r="V17" i="342"/>
  <c r="S17" i="342"/>
  <c r="R17" i="342"/>
  <c r="O17" i="342"/>
  <c r="N17" i="342"/>
  <c r="L17" i="342"/>
  <c r="BO16" i="342"/>
  <c r="BN16" i="342"/>
  <c r="BM16" i="342"/>
  <c r="BL16" i="342"/>
  <c r="BP16" i="342" s="1"/>
  <c r="BK16" i="342"/>
  <c r="BJ16" i="342"/>
  <c r="X16" i="342"/>
  <c r="U16" i="342"/>
  <c r="T16" i="342"/>
  <c r="Q16" i="342"/>
  <c r="P16" i="342"/>
  <c r="M16" i="342"/>
  <c r="L16" i="342"/>
  <c r="H16" i="342"/>
  <c r="BO15" i="342"/>
  <c r="BN15" i="342"/>
  <c r="BM15" i="342"/>
  <c r="BL15" i="342"/>
  <c r="BK15" i="342"/>
  <c r="BJ15" i="342"/>
  <c r="BP15" i="342" s="1"/>
  <c r="AW15" i="342"/>
  <c r="AK15" i="342"/>
  <c r="Z15" i="342"/>
  <c r="X15" i="342"/>
  <c r="V15" i="342"/>
  <c r="T15" i="342"/>
  <c r="R15" i="342"/>
  <c r="P15" i="342"/>
  <c r="N15" i="342"/>
  <c r="L15" i="342"/>
  <c r="H15" i="342"/>
  <c r="BO14" i="342"/>
  <c r="BN14" i="342"/>
  <c r="BM14" i="342"/>
  <c r="BL14" i="342"/>
  <c r="BK14" i="342"/>
  <c r="BJ14" i="342"/>
  <c r="BP14" i="342" s="1"/>
  <c r="Z14" i="342"/>
  <c r="W14" i="342"/>
  <c r="W18" i="342" s="1"/>
  <c r="AB14" i="342" s="1"/>
  <c r="AL14" i="342" s="1"/>
  <c r="AW14" i="342" s="1"/>
  <c r="U14" i="342"/>
  <c r="S14" i="342"/>
  <c r="Q14" i="342"/>
  <c r="O14" i="342"/>
  <c r="M14" i="342"/>
  <c r="L14" i="342"/>
  <c r="H14" i="342"/>
  <c r="BO13" i="342"/>
  <c r="BN13" i="342"/>
  <c r="BM13" i="342"/>
  <c r="BL13" i="342"/>
  <c r="BK13" i="342"/>
  <c r="BJ13" i="342"/>
  <c r="BP13" i="342" s="1"/>
  <c r="X13" i="342"/>
  <c r="W13" i="342"/>
  <c r="T13" i="342"/>
  <c r="S13" i="342"/>
  <c r="S18" i="342" s="1"/>
  <c r="AA14" i="342" s="1"/>
  <c r="P13" i="342"/>
  <c r="P18" i="342" s="1"/>
  <c r="O13" i="342"/>
  <c r="L13" i="342"/>
  <c r="H13" i="342"/>
  <c r="AI15" i="342" s="1"/>
  <c r="C13" i="342"/>
  <c r="BO12" i="342"/>
  <c r="BN12" i="342"/>
  <c r="BM12" i="342"/>
  <c r="BL12" i="342"/>
  <c r="BK12" i="342"/>
  <c r="BJ12" i="342"/>
  <c r="BP12" i="342" s="1"/>
  <c r="AB12" i="342"/>
  <c r="AL12" i="342" s="1"/>
  <c r="AW12" i="342" s="1"/>
  <c r="Z12" i="342"/>
  <c r="AF12" i="342" s="1"/>
  <c r="V12" i="342"/>
  <c r="U12" i="342"/>
  <c r="U18" i="342" s="1"/>
  <c r="R12" i="342"/>
  <c r="Q12" i="342"/>
  <c r="Q18" i="342" s="1"/>
  <c r="AA12" i="342" s="1"/>
  <c r="AC12" i="342" s="1"/>
  <c r="N12" i="342"/>
  <c r="M12" i="342"/>
  <c r="L12" i="342"/>
  <c r="H12" i="342"/>
  <c r="C12" i="342"/>
  <c r="AI12" i="342" s="1"/>
  <c r="AT12" i="342" s="1"/>
  <c r="AN11" i="342"/>
  <c r="BO94" i="341"/>
  <c r="BN94" i="341"/>
  <c r="BM94" i="341"/>
  <c r="BL94" i="341"/>
  <c r="BK94" i="341"/>
  <c r="BJ94" i="341"/>
  <c r="BO93" i="341"/>
  <c r="BN93" i="341"/>
  <c r="BM93" i="341"/>
  <c r="BL93" i="341"/>
  <c r="BK93" i="341"/>
  <c r="BJ93" i="341"/>
  <c r="BO92" i="341"/>
  <c r="BN92" i="341"/>
  <c r="BM92" i="341"/>
  <c r="BL92" i="341"/>
  <c r="BK92" i="341"/>
  <c r="BJ92" i="341"/>
  <c r="BO91" i="341"/>
  <c r="BN91" i="341"/>
  <c r="BM91" i="341"/>
  <c r="BL91" i="341"/>
  <c r="BK91" i="341"/>
  <c r="BJ91" i="341"/>
  <c r="BO90" i="341"/>
  <c r="BN90" i="341"/>
  <c r="BM90" i="341"/>
  <c r="BL90" i="341"/>
  <c r="BK90" i="341"/>
  <c r="BJ90" i="341"/>
  <c r="BX89" i="341"/>
  <c r="BO89" i="341"/>
  <c r="BN89" i="341"/>
  <c r="BM89" i="341"/>
  <c r="BL89" i="341"/>
  <c r="BK89" i="341"/>
  <c r="BJ89" i="341"/>
  <c r="BV77" i="341"/>
  <c r="BV76" i="341"/>
  <c r="BS76" i="341"/>
  <c r="CC75" i="341"/>
  <c r="CC74" i="341"/>
  <c r="W74" i="341"/>
  <c r="C74" i="341"/>
  <c r="BV73" i="341"/>
  <c r="BS73" i="341"/>
  <c r="W73" i="341"/>
  <c r="AB69" i="341" s="1"/>
  <c r="Q73" i="341"/>
  <c r="Q74" i="341" s="1"/>
  <c r="C73" i="341"/>
  <c r="BV72" i="341"/>
  <c r="BS72" i="341"/>
  <c r="BO72" i="341"/>
  <c r="BN72" i="341"/>
  <c r="BM72" i="341"/>
  <c r="BL72" i="341"/>
  <c r="BP72" i="341" s="1"/>
  <c r="BK72" i="341"/>
  <c r="BJ72" i="341"/>
  <c r="W72" i="341"/>
  <c r="V72" i="341"/>
  <c r="S72" i="341"/>
  <c r="R72" i="341"/>
  <c r="R74" i="341" s="1"/>
  <c r="O72" i="341"/>
  <c r="N72" i="341"/>
  <c r="L72" i="341"/>
  <c r="CH71" i="341"/>
  <c r="BO71" i="341"/>
  <c r="BN71" i="341"/>
  <c r="BM71" i="341"/>
  <c r="BL71" i="341"/>
  <c r="BK71" i="341"/>
  <c r="BJ71" i="341"/>
  <c r="X71" i="341"/>
  <c r="U71" i="341"/>
  <c r="T71" i="341"/>
  <c r="Q71" i="341"/>
  <c r="P71" i="341"/>
  <c r="M71" i="341"/>
  <c r="L71" i="341"/>
  <c r="C71" i="341"/>
  <c r="CH70" i="341"/>
  <c r="BO70" i="341"/>
  <c r="BN70" i="341"/>
  <c r="BM70" i="341"/>
  <c r="BL70" i="341"/>
  <c r="BP70" i="341" s="1"/>
  <c r="BK70" i="341"/>
  <c r="BJ70" i="341"/>
  <c r="X70" i="341"/>
  <c r="V70" i="341"/>
  <c r="T70" i="341"/>
  <c r="T73" i="341" s="1"/>
  <c r="AA70" i="341" s="1"/>
  <c r="R70" i="341"/>
  <c r="P70" i="341"/>
  <c r="N70" i="341"/>
  <c r="L70" i="341"/>
  <c r="BV69" i="341"/>
  <c r="BO69" i="341"/>
  <c r="BN69" i="341"/>
  <c r="BM69" i="341"/>
  <c r="BL69" i="341"/>
  <c r="BP69" i="341" s="1"/>
  <c r="BK69" i="341"/>
  <c r="BJ69" i="341"/>
  <c r="AL69" i="341"/>
  <c r="AW69" i="341" s="1"/>
  <c r="AI69" i="341"/>
  <c r="AT69" i="341" s="1"/>
  <c r="W69" i="341"/>
  <c r="U69" i="341"/>
  <c r="S69" i="341"/>
  <c r="Q69" i="341"/>
  <c r="O69" i="341"/>
  <c r="M69" i="341"/>
  <c r="L69" i="341"/>
  <c r="C69" i="341"/>
  <c r="BV68" i="341"/>
  <c r="BS68" i="341"/>
  <c r="BO68" i="341"/>
  <c r="BN68" i="341"/>
  <c r="BM68" i="341"/>
  <c r="BL68" i="341"/>
  <c r="BK68" i="341"/>
  <c r="BJ68" i="341"/>
  <c r="BP68" i="341" s="1"/>
  <c r="X68" i="341"/>
  <c r="W68" i="341"/>
  <c r="T68" i="341"/>
  <c r="S68" i="341"/>
  <c r="P68" i="341"/>
  <c r="O68" i="341"/>
  <c r="L68" i="341"/>
  <c r="H68" i="341"/>
  <c r="H70" i="341" s="1"/>
  <c r="C68" i="341"/>
  <c r="H69" i="341" s="1"/>
  <c r="CC67" i="341"/>
  <c r="BO67" i="341"/>
  <c r="BN67" i="341"/>
  <c r="BM67" i="341"/>
  <c r="BL67" i="341"/>
  <c r="BP67" i="341" s="1"/>
  <c r="BK67" i="341"/>
  <c r="BJ67" i="341"/>
  <c r="AJ67" i="341"/>
  <c r="AI67" i="341"/>
  <c r="AA67" i="341"/>
  <c r="V67" i="341"/>
  <c r="U67" i="341"/>
  <c r="U73" i="341" s="1"/>
  <c r="AB67" i="341" s="1"/>
  <c r="AL67" i="341" s="1"/>
  <c r="AW67" i="341" s="1"/>
  <c r="R67" i="341"/>
  <c r="R73" i="341" s="1"/>
  <c r="AA68" i="341" s="1"/>
  <c r="AK68" i="341" s="1"/>
  <c r="Q67" i="341"/>
  <c r="N67" i="341"/>
  <c r="M67" i="341"/>
  <c r="M73" i="341" s="1"/>
  <c r="Z67" i="341" s="1"/>
  <c r="L67" i="341"/>
  <c r="H67" i="341"/>
  <c r="C72" i="341" s="1"/>
  <c r="C67" i="341"/>
  <c r="CC66" i="341"/>
  <c r="BV65" i="341"/>
  <c r="BS65" i="341"/>
  <c r="BV64" i="341"/>
  <c r="BS64" i="341"/>
  <c r="X62" i="341"/>
  <c r="AB59" i="341" s="1"/>
  <c r="AL59" i="341" s="1"/>
  <c r="AW59" i="341" s="1"/>
  <c r="S62" i="341"/>
  <c r="AA58" i="341" s="1"/>
  <c r="AK58" i="341" s="1"/>
  <c r="P62" i="341"/>
  <c r="Z59" i="341" s="1"/>
  <c r="AE59" i="341" s="1"/>
  <c r="C62" i="341"/>
  <c r="BV61" i="341"/>
  <c r="BO61" i="341"/>
  <c r="BN61" i="341"/>
  <c r="BM61" i="341"/>
  <c r="BL61" i="341"/>
  <c r="BP61" i="341" s="1"/>
  <c r="BK61" i="341"/>
  <c r="BJ61" i="341"/>
  <c r="W61" i="341"/>
  <c r="V61" i="341"/>
  <c r="S61" i="341"/>
  <c r="R61" i="341"/>
  <c r="O61" i="341"/>
  <c r="N61" i="341"/>
  <c r="L61" i="341"/>
  <c r="H61" i="341"/>
  <c r="CM60" i="341"/>
  <c r="BV60" i="341"/>
  <c r="BS60" i="341"/>
  <c r="BO60" i="341"/>
  <c r="BN60" i="341"/>
  <c r="BM60" i="341"/>
  <c r="BL60" i="341"/>
  <c r="BK60" i="341"/>
  <c r="BJ60" i="341"/>
  <c r="X60" i="341"/>
  <c r="U60" i="341"/>
  <c r="T60" i="341"/>
  <c r="Q60" i="341"/>
  <c r="P60" i="341"/>
  <c r="M60" i="341"/>
  <c r="L60" i="341"/>
  <c r="H60" i="341"/>
  <c r="C60" i="341"/>
  <c r="CM59" i="341"/>
  <c r="CC59" i="341"/>
  <c r="BO59" i="341"/>
  <c r="BN59" i="341"/>
  <c r="BM59" i="341"/>
  <c r="BL59" i="341"/>
  <c r="BP59" i="341" s="1"/>
  <c r="BK59" i="341"/>
  <c r="BJ59" i="341"/>
  <c r="AI59" i="341"/>
  <c r="X59" i="341"/>
  <c r="V59" i="341"/>
  <c r="V62" i="341" s="1"/>
  <c r="T59" i="341"/>
  <c r="T62" i="341" s="1"/>
  <c r="AA59" i="341" s="1"/>
  <c r="R59" i="341"/>
  <c r="P59" i="341"/>
  <c r="N59" i="341"/>
  <c r="N62" i="341" s="1"/>
  <c r="Z57" i="341" s="1"/>
  <c r="L59" i="341"/>
  <c r="H59" i="341"/>
  <c r="CC58" i="341"/>
  <c r="BO58" i="341"/>
  <c r="BN58" i="341"/>
  <c r="BM58" i="341"/>
  <c r="BL58" i="341"/>
  <c r="BK58" i="341"/>
  <c r="BJ58" i="341"/>
  <c r="AT58" i="341"/>
  <c r="W58" i="341"/>
  <c r="U58" i="341"/>
  <c r="S58" i="341"/>
  <c r="Q58" i="341"/>
  <c r="O58" i="341"/>
  <c r="M58" i="341"/>
  <c r="L58" i="341"/>
  <c r="C58" i="341"/>
  <c r="BV57" i="341"/>
  <c r="BO57" i="341"/>
  <c r="BN57" i="341"/>
  <c r="BM57" i="341"/>
  <c r="BL57" i="341"/>
  <c r="BK57" i="341"/>
  <c r="BJ57" i="341"/>
  <c r="BP57" i="341" s="1"/>
  <c r="AJ57" i="341"/>
  <c r="AU57" i="341" s="1"/>
  <c r="AF57" i="341"/>
  <c r="AB57" i="341"/>
  <c r="AL57" i="341" s="1"/>
  <c r="AW57" i="341" s="1"/>
  <c r="X57" i="341"/>
  <c r="W57" i="341"/>
  <c r="W62" i="341" s="1"/>
  <c r="AB58" i="341" s="1"/>
  <c r="AL58" i="341" s="1"/>
  <c r="AW58" i="341" s="1"/>
  <c r="T57" i="341"/>
  <c r="S57" i="341"/>
  <c r="P57" i="341"/>
  <c r="O57" i="341"/>
  <c r="O62" i="341" s="1"/>
  <c r="Z58" i="341" s="1"/>
  <c r="L57" i="341"/>
  <c r="H57" i="341"/>
  <c r="C57" i="341"/>
  <c r="AI58" i="341" s="1"/>
  <c r="BV56" i="341"/>
  <c r="BS56" i="341"/>
  <c r="BO56" i="341"/>
  <c r="BN56" i="341"/>
  <c r="BM56" i="341"/>
  <c r="BL56" i="341"/>
  <c r="BP56" i="341" s="1"/>
  <c r="BK56" i="341"/>
  <c r="BJ56" i="341"/>
  <c r="AI56" i="341"/>
  <c r="AF56" i="341"/>
  <c r="V56" i="341"/>
  <c r="U56" i="341"/>
  <c r="U62" i="341" s="1"/>
  <c r="AB56" i="341" s="1"/>
  <c r="AL56" i="341" s="1"/>
  <c r="AW56" i="341" s="1"/>
  <c r="R56" i="341"/>
  <c r="Q56" i="341"/>
  <c r="Q62" i="341" s="1"/>
  <c r="AA56" i="341" s="1"/>
  <c r="N56" i="341"/>
  <c r="M56" i="341"/>
  <c r="M62" i="341" s="1"/>
  <c r="Z56" i="341" s="1"/>
  <c r="AJ56" i="341" s="1"/>
  <c r="L56" i="341"/>
  <c r="H56" i="341"/>
  <c r="C61" i="341" s="1"/>
  <c r="C56" i="341"/>
  <c r="CH55" i="341"/>
  <c r="AP55" i="341"/>
  <c r="CH54" i="341"/>
  <c r="BV53" i="341"/>
  <c r="BS53" i="341"/>
  <c r="BV52" i="341"/>
  <c r="BS52" i="341"/>
  <c r="CC51" i="341"/>
  <c r="R51" i="341"/>
  <c r="AA46" i="341" s="1"/>
  <c r="C51" i="341"/>
  <c r="CC50" i="341"/>
  <c r="BO50" i="341"/>
  <c r="BN50" i="341"/>
  <c r="BM50" i="341"/>
  <c r="BL50" i="341"/>
  <c r="BK50" i="341"/>
  <c r="BJ50" i="341"/>
  <c r="BP50" i="341" s="1"/>
  <c r="W50" i="341"/>
  <c r="W51" i="341" s="1"/>
  <c r="AB47" i="341" s="1"/>
  <c r="AL47" i="341" s="1"/>
  <c r="AW47" i="341" s="1"/>
  <c r="V50" i="341"/>
  <c r="S50" i="341"/>
  <c r="R50" i="341"/>
  <c r="O50" i="341"/>
  <c r="O51" i="341" s="1"/>
  <c r="Z47" i="341" s="1"/>
  <c r="N50" i="341"/>
  <c r="L50" i="341"/>
  <c r="C50" i="341"/>
  <c r="BV49" i="341"/>
  <c r="BS49" i="341"/>
  <c r="BO49" i="341"/>
  <c r="BN49" i="341"/>
  <c r="BM49" i="341"/>
  <c r="BL49" i="341"/>
  <c r="BP49" i="341" s="1"/>
  <c r="BK49" i="341"/>
  <c r="BJ49" i="341"/>
  <c r="X49" i="341"/>
  <c r="U49" i="341"/>
  <c r="T49" i="341"/>
  <c r="Q49" i="341"/>
  <c r="P49" i="341"/>
  <c r="M49" i="341"/>
  <c r="L49" i="341"/>
  <c r="C49" i="341"/>
  <c r="BV48" i="341"/>
  <c r="BS48" i="341"/>
  <c r="BO48" i="341"/>
  <c r="BN48" i="341"/>
  <c r="BM48" i="341"/>
  <c r="BL48" i="341"/>
  <c r="BP48" i="341" s="1"/>
  <c r="BK48" i="341"/>
  <c r="BJ48" i="341"/>
  <c r="AJ48" i="341"/>
  <c r="AB48" i="341"/>
  <c r="AL48" i="341" s="1"/>
  <c r="AW48" i="341" s="1"/>
  <c r="X48" i="341"/>
  <c r="V48" i="341"/>
  <c r="T48" i="341"/>
  <c r="R48" i="341"/>
  <c r="P48" i="341"/>
  <c r="N48" i="341"/>
  <c r="L48" i="341"/>
  <c r="BO47" i="341"/>
  <c r="BN47" i="341"/>
  <c r="BM47" i="341"/>
  <c r="BL47" i="341"/>
  <c r="BK47" i="341"/>
  <c r="BP47" i="341" s="1"/>
  <c r="BJ47" i="341"/>
  <c r="AI47" i="341"/>
  <c r="W47" i="341"/>
  <c r="U47" i="341"/>
  <c r="S47" i="341"/>
  <c r="Q47" i="341"/>
  <c r="Q51" i="341" s="1"/>
  <c r="AA45" i="341" s="1"/>
  <c r="O47" i="341"/>
  <c r="M47" i="341"/>
  <c r="L47" i="341"/>
  <c r="BO46" i="341"/>
  <c r="BN46" i="341"/>
  <c r="BM46" i="341"/>
  <c r="BL46" i="341"/>
  <c r="BK46" i="341"/>
  <c r="BJ46" i="341"/>
  <c r="BP46" i="341" s="1"/>
  <c r="AK46" i="341"/>
  <c r="X46" i="341"/>
  <c r="X51" i="341" s="1"/>
  <c r="W46" i="341"/>
  <c r="T46" i="341"/>
  <c r="T51" i="341" s="1"/>
  <c r="AA48" i="341" s="1"/>
  <c r="S46" i="341"/>
  <c r="S51" i="341" s="1"/>
  <c r="AA47" i="341" s="1"/>
  <c r="P46" i="341"/>
  <c r="P51" i="341" s="1"/>
  <c r="Z48" i="341" s="1"/>
  <c r="AF48" i="341" s="1"/>
  <c r="O46" i="341"/>
  <c r="L46" i="341"/>
  <c r="H46" i="341"/>
  <c r="AI48" i="341" s="1"/>
  <c r="C46" i="341"/>
  <c r="H50" i="341" s="1"/>
  <c r="BO45" i="341"/>
  <c r="BN45" i="341"/>
  <c r="BM45" i="341"/>
  <c r="BL45" i="341"/>
  <c r="BK45" i="341"/>
  <c r="BJ45" i="341"/>
  <c r="BP45" i="341" s="1"/>
  <c r="AK45" i="341"/>
  <c r="AJ45" i="341"/>
  <c r="AU45" i="341" s="1"/>
  <c r="AC45" i="341"/>
  <c r="AB45" i="341"/>
  <c r="AL45" i="341" s="1"/>
  <c r="AW45" i="341" s="1"/>
  <c r="V45" i="341"/>
  <c r="V51" i="341" s="1"/>
  <c r="AB46" i="341" s="1"/>
  <c r="U45" i="341"/>
  <c r="U51" i="341" s="1"/>
  <c r="R45" i="341"/>
  <c r="Q45" i="341"/>
  <c r="N45" i="341"/>
  <c r="N51" i="341" s="1"/>
  <c r="Z46" i="341" s="1"/>
  <c r="M45" i="341"/>
  <c r="M51" i="341" s="1"/>
  <c r="Z45" i="341" s="1"/>
  <c r="L45" i="341"/>
  <c r="H45" i="341"/>
  <c r="C48" i="341" s="1"/>
  <c r="C45" i="341"/>
  <c r="CT44" i="341"/>
  <c r="CP44" i="341"/>
  <c r="CK44" i="341"/>
  <c r="CF44" i="341"/>
  <c r="BY44" i="341"/>
  <c r="V40" i="341"/>
  <c r="AB35" i="341" s="1"/>
  <c r="U40" i="341"/>
  <c r="AB34" i="341" s="1"/>
  <c r="AL34" i="341" s="1"/>
  <c r="AW34" i="341" s="1"/>
  <c r="N40" i="341"/>
  <c r="Z35" i="341" s="1"/>
  <c r="M40" i="341"/>
  <c r="C40" i="341"/>
  <c r="BO39" i="341"/>
  <c r="BN39" i="341"/>
  <c r="BM39" i="341"/>
  <c r="BL39" i="341"/>
  <c r="BK39" i="341"/>
  <c r="BP39" i="341" s="1"/>
  <c r="BJ39" i="341"/>
  <c r="W39" i="341"/>
  <c r="V39" i="341"/>
  <c r="S39" i="341"/>
  <c r="R39" i="341"/>
  <c r="O39" i="341"/>
  <c r="N39" i="341"/>
  <c r="L39" i="341"/>
  <c r="H39" i="341"/>
  <c r="BO38" i="341"/>
  <c r="BN38" i="341"/>
  <c r="BM38" i="341"/>
  <c r="BL38" i="341"/>
  <c r="BK38" i="341"/>
  <c r="BJ38" i="341"/>
  <c r="X38" i="341"/>
  <c r="U38" i="341"/>
  <c r="T38" i="341"/>
  <c r="Q38" i="341"/>
  <c r="P38" i="341"/>
  <c r="M38" i="341"/>
  <c r="L38" i="341"/>
  <c r="BO37" i="341"/>
  <c r="BN37" i="341"/>
  <c r="BM37" i="341"/>
  <c r="BL37" i="341"/>
  <c r="BP37" i="341" s="1"/>
  <c r="BK37" i="341"/>
  <c r="BJ37" i="341"/>
  <c r="Z37" i="341"/>
  <c r="AE37" i="341" s="1"/>
  <c r="X37" i="341"/>
  <c r="V37" i="341"/>
  <c r="T37" i="341"/>
  <c r="R37" i="341"/>
  <c r="P37" i="341"/>
  <c r="N37" i="341"/>
  <c r="L37" i="341"/>
  <c r="H37" i="341"/>
  <c r="BO36" i="341"/>
  <c r="BN36" i="341"/>
  <c r="BM36" i="341"/>
  <c r="BL36" i="341"/>
  <c r="BP36" i="341" s="1"/>
  <c r="BK36" i="341"/>
  <c r="BJ36" i="341"/>
  <c r="AI36" i="341"/>
  <c r="W36" i="341"/>
  <c r="U36" i="341"/>
  <c r="S36" i="341"/>
  <c r="Q36" i="341"/>
  <c r="O36" i="341"/>
  <c r="M36" i="341"/>
  <c r="L36" i="341"/>
  <c r="H36" i="341"/>
  <c r="BO35" i="341"/>
  <c r="BN35" i="341"/>
  <c r="BM35" i="341"/>
  <c r="BL35" i="341"/>
  <c r="BP35" i="341" s="1"/>
  <c r="BK35" i="341"/>
  <c r="BJ35" i="341"/>
  <c r="AL35" i="341"/>
  <c r="AW35" i="341" s="1"/>
  <c r="X35" i="341"/>
  <c r="X40" i="341" s="1"/>
  <c r="AB37" i="341" s="1"/>
  <c r="AL37" i="341" s="1"/>
  <c r="AW37" i="341" s="1"/>
  <c r="W35" i="341"/>
  <c r="W40" i="341" s="1"/>
  <c r="AB36" i="341" s="1"/>
  <c r="AL36" i="341" s="1"/>
  <c r="AW36" i="341" s="1"/>
  <c r="T35" i="341"/>
  <c r="T40" i="341" s="1"/>
  <c r="AA37" i="341" s="1"/>
  <c r="S35" i="341"/>
  <c r="P35" i="341"/>
  <c r="P40" i="341" s="1"/>
  <c r="O35" i="341"/>
  <c r="O40" i="341" s="1"/>
  <c r="Z36" i="341" s="1"/>
  <c r="L35" i="341"/>
  <c r="H35" i="341"/>
  <c r="H38" i="341" s="1"/>
  <c r="C35" i="341"/>
  <c r="BO34" i="341"/>
  <c r="BN34" i="341"/>
  <c r="BM34" i="341"/>
  <c r="BL34" i="341"/>
  <c r="BP34" i="341" s="1"/>
  <c r="BK34" i="341"/>
  <c r="BJ34" i="341"/>
  <c r="AI34" i="341"/>
  <c r="AT34" i="341" s="1"/>
  <c r="Z34" i="341"/>
  <c r="AE34" i="341" s="1"/>
  <c r="V34" i="341"/>
  <c r="U34" i="341"/>
  <c r="R34" i="341"/>
  <c r="R40" i="341" s="1"/>
  <c r="AA35" i="341" s="1"/>
  <c r="Q34" i="341"/>
  <c r="Q40" i="341" s="1"/>
  <c r="AA34" i="341" s="1"/>
  <c r="N34" i="341"/>
  <c r="M34" i="341"/>
  <c r="L34" i="341"/>
  <c r="H34" i="341"/>
  <c r="C37" i="341" s="1"/>
  <c r="C34" i="341"/>
  <c r="C38" i="341" s="1"/>
  <c r="AN33" i="341"/>
  <c r="C29" i="341"/>
  <c r="BO28" i="341"/>
  <c r="BN28" i="341"/>
  <c r="BM28" i="341"/>
  <c r="BL28" i="341"/>
  <c r="BK28" i="341"/>
  <c r="BP28" i="341" s="1"/>
  <c r="BJ28" i="341"/>
  <c r="W28" i="341"/>
  <c r="V28" i="341"/>
  <c r="S28" i="341"/>
  <c r="R28" i="341"/>
  <c r="R29" i="341" s="1"/>
  <c r="AA24" i="341" s="1"/>
  <c r="O28" i="341"/>
  <c r="N28" i="341"/>
  <c r="L28" i="341"/>
  <c r="H28" i="341"/>
  <c r="C28" i="341"/>
  <c r="BO27" i="341"/>
  <c r="BN27" i="341"/>
  <c r="BM27" i="341"/>
  <c r="BL27" i="341"/>
  <c r="BK27" i="341"/>
  <c r="BJ27" i="341"/>
  <c r="BP27" i="341" s="1"/>
  <c r="X27" i="341"/>
  <c r="U27" i="341"/>
  <c r="T27" i="341"/>
  <c r="Q27" i="341"/>
  <c r="P27" i="341"/>
  <c r="M27" i="341"/>
  <c r="L27" i="341"/>
  <c r="BO26" i="341"/>
  <c r="BN26" i="341"/>
  <c r="BM26" i="341"/>
  <c r="BL26" i="341"/>
  <c r="BK26" i="341"/>
  <c r="BJ26" i="341"/>
  <c r="BP26" i="341" s="1"/>
  <c r="X26" i="341"/>
  <c r="V26" i="341"/>
  <c r="T26" i="341"/>
  <c r="R26" i="341"/>
  <c r="P26" i="341"/>
  <c r="N26" i="341"/>
  <c r="L26" i="341"/>
  <c r="C26" i="341"/>
  <c r="BO25" i="341"/>
  <c r="BN25" i="341"/>
  <c r="BM25" i="341"/>
  <c r="BL25" i="341"/>
  <c r="BK25" i="341"/>
  <c r="BJ25" i="341"/>
  <c r="W25" i="341"/>
  <c r="U25" i="341"/>
  <c r="S25" i="341"/>
  <c r="Q25" i="341"/>
  <c r="Q29" i="341" s="1"/>
  <c r="AA23" i="341" s="1"/>
  <c r="O25" i="341"/>
  <c r="M25" i="341"/>
  <c r="L25" i="341"/>
  <c r="H25" i="341"/>
  <c r="BO24" i="341"/>
  <c r="BN24" i="341"/>
  <c r="BM24" i="341"/>
  <c r="BL24" i="341"/>
  <c r="BP24" i="341" s="1"/>
  <c r="BK24" i="341"/>
  <c r="BJ24" i="341"/>
  <c r="AI24" i="341"/>
  <c r="AT24" i="341" s="1"/>
  <c r="X24" i="341"/>
  <c r="W24" i="341"/>
  <c r="T24" i="341"/>
  <c r="T29" i="341" s="1"/>
  <c r="AA26" i="341" s="1"/>
  <c r="AK26" i="341" s="1"/>
  <c r="S24" i="341"/>
  <c r="S29" i="341" s="1"/>
  <c r="AA25" i="341" s="1"/>
  <c r="AK25" i="341" s="1"/>
  <c r="P24" i="341"/>
  <c r="O24" i="341"/>
  <c r="L24" i="341"/>
  <c r="H24" i="341"/>
  <c r="H27" i="341" s="1"/>
  <c r="C24" i="341"/>
  <c r="AI25" i="341" s="1"/>
  <c r="AP22" i="341" s="1"/>
  <c r="CA23" i="341"/>
  <c r="CF19" i="341" s="1"/>
  <c r="CK23" i="341" s="1"/>
  <c r="BO23" i="341"/>
  <c r="BN23" i="341"/>
  <c r="BM23" i="341"/>
  <c r="BL23" i="341"/>
  <c r="BK23" i="341"/>
  <c r="BJ23" i="341"/>
  <c r="BP23" i="341" s="1"/>
  <c r="V23" i="341"/>
  <c r="V29" i="341" s="1"/>
  <c r="AB24" i="341" s="1"/>
  <c r="AL24" i="341" s="1"/>
  <c r="AW24" i="341" s="1"/>
  <c r="U23" i="341"/>
  <c r="U29" i="341" s="1"/>
  <c r="AB23" i="341" s="1"/>
  <c r="AL23" i="341" s="1"/>
  <c r="AW23" i="341" s="1"/>
  <c r="R23" i="341"/>
  <c r="Q23" i="341"/>
  <c r="N23" i="341"/>
  <c r="N29" i="341" s="1"/>
  <c r="Z24" i="341" s="1"/>
  <c r="M23" i="341"/>
  <c r="M29" i="341" s="1"/>
  <c r="Z23" i="341" s="1"/>
  <c r="L23" i="341"/>
  <c r="H23" i="341"/>
  <c r="C23" i="341"/>
  <c r="AI23" i="341" s="1"/>
  <c r="AT23" i="341" s="1"/>
  <c r="T18" i="341"/>
  <c r="AA15" i="341" s="1"/>
  <c r="AC15" i="341" s="1"/>
  <c r="S18" i="341"/>
  <c r="AA14" i="341" s="1"/>
  <c r="C18" i="341"/>
  <c r="BO17" i="341"/>
  <c r="BN17" i="341"/>
  <c r="BM17" i="341"/>
  <c r="BL17" i="341"/>
  <c r="BK17" i="341"/>
  <c r="BJ17" i="341"/>
  <c r="W17" i="341"/>
  <c r="V17" i="341"/>
  <c r="S17" i="341"/>
  <c r="R17" i="341"/>
  <c r="O17" i="341"/>
  <c r="N17" i="341"/>
  <c r="L17" i="341"/>
  <c r="BO16" i="341"/>
  <c r="BN16" i="341"/>
  <c r="BM16" i="341"/>
  <c r="BL16" i="341"/>
  <c r="BP16" i="341" s="1"/>
  <c r="BK16" i="341"/>
  <c r="BJ16" i="341"/>
  <c r="X16" i="341"/>
  <c r="U16" i="341"/>
  <c r="T16" i="341"/>
  <c r="Q16" i="341"/>
  <c r="P16" i="341"/>
  <c r="M16" i="341"/>
  <c r="L16" i="341"/>
  <c r="BO15" i="341"/>
  <c r="BN15" i="341"/>
  <c r="BM15" i="341"/>
  <c r="BL15" i="341"/>
  <c r="BK15" i="341"/>
  <c r="BJ15" i="341"/>
  <c r="BP15" i="341" s="1"/>
  <c r="AT15" i="341"/>
  <c r="AK15" i="341"/>
  <c r="AI15" i="341"/>
  <c r="X15" i="341"/>
  <c r="V15" i="341"/>
  <c r="T15" i="341"/>
  <c r="R15" i="341"/>
  <c r="P15" i="341"/>
  <c r="N15" i="341"/>
  <c r="L15" i="341"/>
  <c r="C15" i="341"/>
  <c r="BO14" i="341"/>
  <c r="BN14" i="341"/>
  <c r="BM14" i="341"/>
  <c r="BL14" i="341"/>
  <c r="BK14" i="341"/>
  <c r="BJ14" i="341"/>
  <c r="BP14" i="341" s="1"/>
  <c r="AK14" i="341"/>
  <c r="W14" i="341"/>
  <c r="U14" i="341"/>
  <c r="S14" i="341"/>
  <c r="Q14" i="341"/>
  <c r="O14" i="341"/>
  <c r="M14" i="341"/>
  <c r="L14" i="341"/>
  <c r="BO13" i="341"/>
  <c r="BN13" i="341"/>
  <c r="BM13" i="341"/>
  <c r="BL13" i="341"/>
  <c r="BK13" i="341"/>
  <c r="BJ13" i="341"/>
  <c r="BP13" i="341" s="1"/>
  <c r="AT13" i="341"/>
  <c r="AK13" i="341"/>
  <c r="AI13" i="341"/>
  <c r="AO11" i="341" s="1"/>
  <c r="X13" i="341"/>
  <c r="X18" i="341" s="1"/>
  <c r="AB15" i="341" s="1"/>
  <c r="AL15" i="341" s="1"/>
  <c r="AW15" i="341" s="1"/>
  <c r="W13" i="341"/>
  <c r="W18" i="341" s="1"/>
  <c r="AB14" i="341" s="1"/>
  <c r="T13" i="341"/>
  <c r="S13" i="341"/>
  <c r="P13" i="341"/>
  <c r="P18" i="341" s="1"/>
  <c r="Z15" i="341" s="1"/>
  <c r="O13" i="341"/>
  <c r="O18" i="341" s="1"/>
  <c r="Z14" i="341" s="1"/>
  <c r="L13" i="341"/>
  <c r="H13" i="341"/>
  <c r="H16" i="341" s="1"/>
  <c r="C13" i="341"/>
  <c r="BO12" i="341"/>
  <c r="BN12" i="341"/>
  <c r="BM12" i="341"/>
  <c r="BL12" i="341"/>
  <c r="BK12" i="341"/>
  <c r="BJ12" i="341"/>
  <c r="V12" i="341"/>
  <c r="U12" i="341"/>
  <c r="R12" i="341"/>
  <c r="R18" i="341" s="1"/>
  <c r="AA13" i="341" s="1"/>
  <c r="Q12" i="341"/>
  <c r="Q18" i="341" s="1"/>
  <c r="AA12" i="341" s="1"/>
  <c r="AK12" i="341" s="1"/>
  <c r="N12" i="341"/>
  <c r="M12" i="341"/>
  <c r="L12" i="341"/>
  <c r="H12" i="341"/>
  <c r="C17" i="341" s="1"/>
  <c r="C12" i="341"/>
  <c r="AI12" i="341" s="1"/>
  <c r="AT12" i="341" s="1"/>
  <c r="AQ11" i="341"/>
  <c r="BO94" i="340"/>
  <c r="BN94" i="340"/>
  <c r="BM94" i="340"/>
  <c r="BL94" i="340"/>
  <c r="BK94" i="340"/>
  <c r="BJ94" i="340"/>
  <c r="BO93" i="340"/>
  <c r="BN93" i="340"/>
  <c r="BM93" i="340"/>
  <c r="BL93" i="340"/>
  <c r="BK93" i="340"/>
  <c r="BJ93" i="340"/>
  <c r="BO92" i="340"/>
  <c r="BN92" i="340"/>
  <c r="BM92" i="340"/>
  <c r="BL92" i="340"/>
  <c r="BK92" i="340"/>
  <c r="BJ92" i="340"/>
  <c r="BO91" i="340"/>
  <c r="BN91" i="340"/>
  <c r="BM91" i="340"/>
  <c r="BL91" i="340"/>
  <c r="BK91" i="340"/>
  <c r="BJ91" i="340"/>
  <c r="BO90" i="340"/>
  <c r="BN90" i="340"/>
  <c r="BM90" i="340"/>
  <c r="BL90" i="340"/>
  <c r="BK90" i="340"/>
  <c r="BJ90" i="340"/>
  <c r="BX89" i="340"/>
  <c r="BO89" i="340"/>
  <c r="BN89" i="340"/>
  <c r="BM89" i="340"/>
  <c r="BL89" i="340"/>
  <c r="BK89" i="340"/>
  <c r="BJ89" i="340"/>
  <c r="BV77" i="340"/>
  <c r="BV76" i="340"/>
  <c r="BS76" i="340"/>
  <c r="CC75" i="340"/>
  <c r="CC74" i="340"/>
  <c r="C74" i="340"/>
  <c r="BV73" i="340"/>
  <c r="BS73" i="340"/>
  <c r="C73" i="340"/>
  <c r="BV72" i="340"/>
  <c r="BS72" i="340"/>
  <c r="BO72" i="340"/>
  <c r="BN72" i="340"/>
  <c r="BM72" i="340"/>
  <c r="BL72" i="340"/>
  <c r="BP72" i="340" s="1"/>
  <c r="BK72" i="340"/>
  <c r="BJ72" i="340"/>
  <c r="W72" i="340"/>
  <c r="V72" i="340"/>
  <c r="S72" i="340"/>
  <c r="R72" i="340"/>
  <c r="O72" i="340"/>
  <c r="N72" i="340"/>
  <c r="L72" i="340"/>
  <c r="CH71" i="340"/>
  <c r="BO71" i="340"/>
  <c r="BN71" i="340"/>
  <c r="BM71" i="340"/>
  <c r="BL71" i="340"/>
  <c r="BK71" i="340"/>
  <c r="BJ71" i="340"/>
  <c r="X71" i="340"/>
  <c r="U71" i="340"/>
  <c r="T71" i="340"/>
  <c r="Q71" i="340"/>
  <c r="P71" i="340"/>
  <c r="M71" i="340"/>
  <c r="L71" i="340"/>
  <c r="C71" i="340"/>
  <c r="CH70" i="340"/>
  <c r="BO70" i="340"/>
  <c r="BN70" i="340"/>
  <c r="BM70" i="340"/>
  <c r="BL70" i="340"/>
  <c r="BP70" i="340" s="1"/>
  <c r="BK70" i="340"/>
  <c r="BJ70" i="340"/>
  <c r="X70" i="340"/>
  <c r="V70" i="340"/>
  <c r="T70" i="340"/>
  <c r="R70" i="340"/>
  <c r="P70" i="340"/>
  <c r="N70" i="340"/>
  <c r="L70" i="340"/>
  <c r="BV69" i="340"/>
  <c r="BO69" i="340"/>
  <c r="BN69" i="340"/>
  <c r="BM69" i="340"/>
  <c r="BL69" i="340"/>
  <c r="BK69" i="340"/>
  <c r="BJ69" i="340"/>
  <c r="W69" i="340"/>
  <c r="U69" i="340"/>
  <c r="S69" i="340"/>
  <c r="Q69" i="340"/>
  <c r="O69" i="340"/>
  <c r="M69" i="340"/>
  <c r="L69" i="340"/>
  <c r="H69" i="340"/>
  <c r="BV68" i="340"/>
  <c r="BS68" i="340"/>
  <c r="BO68" i="340"/>
  <c r="BN68" i="340"/>
  <c r="BM68" i="340"/>
  <c r="BL68" i="340"/>
  <c r="BK68" i="340"/>
  <c r="BJ68" i="340"/>
  <c r="BP68" i="340" s="1"/>
  <c r="X68" i="340"/>
  <c r="W68" i="340"/>
  <c r="T68" i="340"/>
  <c r="S68" i="340"/>
  <c r="P68" i="340"/>
  <c r="O68" i="340"/>
  <c r="L68" i="340"/>
  <c r="H68" i="340"/>
  <c r="C68" i="340"/>
  <c r="AI69" i="340" s="1"/>
  <c r="AT69" i="340" s="1"/>
  <c r="CC67" i="340"/>
  <c r="BO67" i="340"/>
  <c r="BN67" i="340"/>
  <c r="BM67" i="340"/>
  <c r="BL67" i="340"/>
  <c r="BP67" i="340" s="1"/>
  <c r="BK67" i="340"/>
  <c r="BJ67" i="340"/>
  <c r="AI67" i="340"/>
  <c r="V67" i="340"/>
  <c r="V73" i="340" s="1"/>
  <c r="AB68" i="340" s="1"/>
  <c r="AL68" i="340" s="1"/>
  <c r="AW68" i="340" s="1"/>
  <c r="U67" i="340"/>
  <c r="U73" i="340" s="1"/>
  <c r="AB67" i="340" s="1"/>
  <c r="AL67" i="340" s="1"/>
  <c r="AW67" i="340" s="1"/>
  <c r="R67" i="340"/>
  <c r="R73" i="340" s="1"/>
  <c r="AA68" i="340" s="1"/>
  <c r="Q67" i="340"/>
  <c r="N67" i="340"/>
  <c r="N73" i="340" s="1"/>
  <c r="Z68" i="340" s="1"/>
  <c r="M67" i="340"/>
  <c r="M73" i="340" s="1"/>
  <c r="Z67" i="340" s="1"/>
  <c r="L67" i="340"/>
  <c r="H67" i="340"/>
  <c r="C67" i="340"/>
  <c r="C69" i="340" s="1"/>
  <c r="CC66" i="340"/>
  <c r="AP66" i="340"/>
  <c r="BV65" i="340"/>
  <c r="BS65" i="340"/>
  <c r="BV64" i="340"/>
  <c r="BS64" i="340"/>
  <c r="S62" i="340"/>
  <c r="AA58" i="340" s="1"/>
  <c r="C62" i="340"/>
  <c r="BV61" i="340"/>
  <c r="BO61" i="340"/>
  <c r="BN61" i="340"/>
  <c r="BM61" i="340"/>
  <c r="BL61" i="340"/>
  <c r="BP61" i="340" s="1"/>
  <c r="BK61" i="340"/>
  <c r="BJ61" i="340"/>
  <c r="W61" i="340"/>
  <c r="V61" i="340"/>
  <c r="S61" i="340"/>
  <c r="R61" i="340"/>
  <c r="O61" i="340"/>
  <c r="N61" i="340"/>
  <c r="L61" i="340"/>
  <c r="H61" i="340"/>
  <c r="CM60" i="340"/>
  <c r="BV60" i="340"/>
  <c r="BS60" i="340"/>
  <c r="BO60" i="340"/>
  <c r="BN60" i="340"/>
  <c r="BM60" i="340"/>
  <c r="BL60" i="340"/>
  <c r="BK60" i="340"/>
  <c r="BJ60" i="340"/>
  <c r="X60" i="340"/>
  <c r="U60" i="340"/>
  <c r="T60" i="340"/>
  <c r="Q60" i="340"/>
  <c r="P60" i="340"/>
  <c r="M60" i="340"/>
  <c r="L60" i="340"/>
  <c r="C60" i="340"/>
  <c r="CM59" i="340"/>
  <c r="CC59" i="340"/>
  <c r="BO59" i="340"/>
  <c r="BN59" i="340"/>
  <c r="BM59" i="340"/>
  <c r="BL59" i="340"/>
  <c r="BP59" i="340" s="1"/>
  <c r="BK59" i="340"/>
  <c r="BJ59" i="340"/>
  <c r="AI59" i="340"/>
  <c r="X59" i="340"/>
  <c r="V59" i="340"/>
  <c r="T59" i="340"/>
  <c r="R59" i="340"/>
  <c r="P59" i="340"/>
  <c r="N59" i="340"/>
  <c r="L59" i="340"/>
  <c r="C59" i="340"/>
  <c r="CC58" i="340"/>
  <c r="BO58" i="340"/>
  <c r="BN58" i="340"/>
  <c r="BM58" i="340"/>
  <c r="BL58" i="340"/>
  <c r="BK58" i="340"/>
  <c r="BJ58" i="340"/>
  <c r="BP58" i="340" s="1"/>
  <c r="AT58" i="340"/>
  <c r="AK58" i="340"/>
  <c r="AI58" i="340"/>
  <c r="AP55" i="340" s="1"/>
  <c r="W58" i="340"/>
  <c r="U58" i="340"/>
  <c r="S58" i="340"/>
  <c r="Q58" i="340"/>
  <c r="O58" i="340"/>
  <c r="M58" i="340"/>
  <c r="L58" i="340"/>
  <c r="C58" i="340"/>
  <c r="BV57" i="340"/>
  <c r="BO57" i="340"/>
  <c r="BN57" i="340"/>
  <c r="BM57" i="340"/>
  <c r="BL57" i="340"/>
  <c r="BK57" i="340"/>
  <c r="BJ57" i="340"/>
  <c r="BP57" i="340" s="1"/>
  <c r="AJ57" i="340"/>
  <c r="X57" i="340"/>
  <c r="X62" i="340" s="1"/>
  <c r="AB59" i="340" s="1"/>
  <c r="AL59" i="340" s="1"/>
  <c r="AW59" i="340" s="1"/>
  <c r="W57" i="340"/>
  <c r="W62" i="340" s="1"/>
  <c r="AB58" i="340" s="1"/>
  <c r="T57" i="340"/>
  <c r="T62" i="340" s="1"/>
  <c r="AA59" i="340" s="1"/>
  <c r="S57" i="340"/>
  <c r="P57" i="340"/>
  <c r="P62" i="340" s="1"/>
  <c r="Z59" i="340" s="1"/>
  <c r="O57" i="340"/>
  <c r="O62" i="340" s="1"/>
  <c r="Z58" i="340" s="1"/>
  <c r="L57" i="340"/>
  <c r="H57" i="340"/>
  <c r="H59" i="340" s="1"/>
  <c r="C57" i="340"/>
  <c r="H58" i="340" s="1"/>
  <c r="BV56" i="340"/>
  <c r="BS56" i="340"/>
  <c r="BO56" i="340"/>
  <c r="BN56" i="340"/>
  <c r="BM56" i="340"/>
  <c r="BL56" i="340"/>
  <c r="BP56" i="340" s="1"/>
  <c r="BK56" i="340"/>
  <c r="BJ56" i="340"/>
  <c r="AI56" i="340"/>
  <c r="V56" i="340"/>
  <c r="V62" i="340" s="1"/>
  <c r="AB57" i="340" s="1"/>
  <c r="AL57" i="340" s="1"/>
  <c r="AW57" i="340" s="1"/>
  <c r="U56" i="340"/>
  <c r="U62" i="340" s="1"/>
  <c r="AB56" i="340" s="1"/>
  <c r="AL56" i="340" s="1"/>
  <c r="AW56" i="340" s="1"/>
  <c r="R56" i="340"/>
  <c r="Q56" i="340"/>
  <c r="Q62" i="340" s="1"/>
  <c r="AA56" i="340" s="1"/>
  <c r="N56" i="340"/>
  <c r="N62" i="340" s="1"/>
  <c r="Z57" i="340" s="1"/>
  <c r="M56" i="340"/>
  <c r="M62" i="340" s="1"/>
  <c r="Z56" i="340" s="1"/>
  <c r="L56" i="340"/>
  <c r="H56" i="340"/>
  <c r="C61" i="340" s="1"/>
  <c r="C56" i="340"/>
  <c r="CH55" i="340"/>
  <c r="CH54" i="340"/>
  <c r="BV53" i="340"/>
  <c r="BS53" i="340"/>
  <c r="BV52" i="340"/>
  <c r="BS52" i="340"/>
  <c r="CC51" i="340"/>
  <c r="R51" i="340"/>
  <c r="AA46" i="340" s="1"/>
  <c r="AC46" i="340" s="1"/>
  <c r="C51" i="340"/>
  <c r="CC50" i="340"/>
  <c r="BO50" i="340"/>
  <c r="BN50" i="340"/>
  <c r="BM50" i="340"/>
  <c r="BL50" i="340"/>
  <c r="BK50" i="340"/>
  <c r="BJ50" i="340"/>
  <c r="BP50" i="340" s="1"/>
  <c r="W50" i="340"/>
  <c r="V50" i="340"/>
  <c r="S50" i="340"/>
  <c r="R50" i="340"/>
  <c r="O50" i="340"/>
  <c r="N50" i="340"/>
  <c r="L50" i="340"/>
  <c r="BV49" i="340"/>
  <c r="BS49" i="340"/>
  <c r="BO49" i="340"/>
  <c r="BN49" i="340"/>
  <c r="BM49" i="340"/>
  <c r="BL49" i="340"/>
  <c r="BK49" i="340"/>
  <c r="BJ49" i="340"/>
  <c r="BP49" i="340" s="1"/>
  <c r="X49" i="340"/>
  <c r="U49" i="340"/>
  <c r="T49" i="340"/>
  <c r="Q49" i="340"/>
  <c r="P49" i="340"/>
  <c r="M49" i="340"/>
  <c r="L49" i="340"/>
  <c r="BV48" i="340"/>
  <c r="BS48" i="340"/>
  <c r="BO48" i="340"/>
  <c r="BN48" i="340"/>
  <c r="BM48" i="340"/>
  <c r="BL48" i="340"/>
  <c r="BK48" i="340"/>
  <c r="BJ48" i="340"/>
  <c r="BP48" i="340" s="1"/>
  <c r="X48" i="340"/>
  <c r="V48" i="340"/>
  <c r="T48" i="340"/>
  <c r="R48" i="340"/>
  <c r="P48" i="340"/>
  <c r="N48" i="340"/>
  <c r="L48" i="340"/>
  <c r="BO47" i="340"/>
  <c r="BN47" i="340"/>
  <c r="BM47" i="340"/>
  <c r="BL47" i="340"/>
  <c r="BK47" i="340"/>
  <c r="BJ47" i="340"/>
  <c r="AL47" i="340"/>
  <c r="AW47" i="340" s="1"/>
  <c r="AB47" i="340"/>
  <c r="W47" i="340"/>
  <c r="U47" i="340"/>
  <c r="S47" i="340"/>
  <c r="Q47" i="340"/>
  <c r="O47" i="340"/>
  <c r="M47" i="340"/>
  <c r="L47" i="340"/>
  <c r="BO46" i="340"/>
  <c r="BN46" i="340"/>
  <c r="BM46" i="340"/>
  <c r="BL46" i="340"/>
  <c r="BK46" i="340"/>
  <c r="BJ46" i="340"/>
  <c r="BP46" i="340" s="1"/>
  <c r="Z46" i="340"/>
  <c r="AE48" i="340" s="1"/>
  <c r="X46" i="340"/>
  <c r="X51" i="340" s="1"/>
  <c r="AB48" i="340" s="1"/>
  <c r="AL48" i="340" s="1"/>
  <c r="AW48" i="340" s="1"/>
  <c r="W46" i="340"/>
  <c r="W51" i="340" s="1"/>
  <c r="T46" i="340"/>
  <c r="T51" i="340" s="1"/>
  <c r="AA48" i="340" s="1"/>
  <c r="S46" i="340"/>
  <c r="S51" i="340" s="1"/>
  <c r="AA47" i="340" s="1"/>
  <c r="P46" i="340"/>
  <c r="P51" i="340" s="1"/>
  <c r="Z48" i="340" s="1"/>
  <c r="O46" i="340"/>
  <c r="O51" i="340" s="1"/>
  <c r="Z47" i="340" s="1"/>
  <c r="L46" i="340"/>
  <c r="H46" i="340"/>
  <c r="C46" i="340"/>
  <c r="AI47" i="340" s="1"/>
  <c r="AT47" i="340" s="1"/>
  <c r="BO45" i="340"/>
  <c r="BN45" i="340"/>
  <c r="BM45" i="340"/>
  <c r="BL45" i="340"/>
  <c r="BK45" i="340"/>
  <c r="BJ45" i="340"/>
  <c r="BP45" i="340" s="1"/>
  <c r="V45" i="340"/>
  <c r="V51" i="340" s="1"/>
  <c r="AB46" i="340" s="1"/>
  <c r="AL46" i="340" s="1"/>
  <c r="AW46" i="340" s="1"/>
  <c r="U45" i="340"/>
  <c r="R45" i="340"/>
  <c r="Q45" i="340"/>
  <c r="Q51" i="340" s="1"/>
  <c r="AA45" i="340" s="1"/>
  <c r="AK45" i="340" s="1"/>
  <c r="N45" i="340"/>
  <c r="N51" i="340" s="1"/>
  <c r="M45" i="340"/>
  <c r="L45" i="340"/>
  <c r="H45" i="340"/>
  <c r="C50" i="340" s="1"/>
  <c r="C45" i="340"/>
  <c r="CT44" i="340"/>
  <c r="CP44" i="340"/>
  <c r="CK44" i="340"/>
  <c r="CF44" i="340"/>
  <c r="BY44" i="340"/>
  <c r="V40" i="340"/>
  <c r="AB35" i="340" s="1"/>
  <c r="AL35" i="340" s="1"/>
  <c r="AW35" i="340" s="1"/>
  <c r="N40" i="340"/>
  <c r="Z35" i="340" s="1"/>
  <c r="C40" i="340"/>
  <c r="BO39" i="340"/>
  <c r="BN39" i="340"/>
  <c r="BM39" i="340"/>
  <c r="BL39" i="340"/>
  <c r="BP39" i="340" s="1"/>
  <c r="BK39" i="340"/>
  <c r="BJ39" i="340"/>
  <c r="W39" i="340"/>
  <c r="V39" i="340"/>
  <c r="S39" i="340"/>
  <c r="R39" i="340"/>
  <c r="O39" i="340"/>
  <c r="N39" i="340"/>
  <c r="L39" i="340"/>
  <c r="H39" i="340"/>
  <c r="BO38" i="340"/>
  <c r="BN38" i="340"/>
  <c r="BM38" i="340"/>
  <c r="BL38" i="340"/>
  <c r="BK38" i="340"/>
  <c r="BJ38" i="340"/>
  <c r="BP38" i="340" s="1"/>
  <c r="X38" i="340"/>
  <c r="U38" i="340"/>
  <c r="T38" i="340"/>
  <c r="Q38" i="340"/>
  <c r="P38" i="340"/>
  <c r="M38" i="340"/>
  <c r="L38" i="340"/>
  <c r="BO37" i="340"/>
  <c r="BN37" i="340"/>
  <c r="BM37" i="340"/>
  <c r="BL37" i="340"/>
  <c r="BP37" i="340" s="1"/>
  <c r="BK37" i="340"/>
  <c r="BJ37" i="340"/>
  <c r="AI37" i="340"/>
  <c r="AT37" i="340" s="1"/>
  <c r="X37" i="340"/>
  <c r="V37" i="340"/>
  <c r="T37" i="340"/>
  <c r="R37" i="340"/>
  <c r="P37" i="340"/>
  <c r="N37" i="340"/>
  <c r="L37" i="340"/>
  <c r="BO36" i="340"/>
  <c r="BN36" i="340"/>
  <c r="BM36" i="340"/>
  <c r="BL36" i="340"/>
  <c r="BP36" i="340" s="1"/>
  <c r="BK36" i="340"/>
  <c r="BJ36" i="340"/>
  <c r="AI36" i="340"/>
  <c r="AE36" i="340"/>
  <c r="W36" i="340"/>
  <c r="U36" i="340"/>
  <c r="S36" i="340"/>
  <c r="Q36" i="340"/>
  <c r="O36" i="340"/>
  <c r="M36" i="340"/>
  <c r="L36" i="340"/>
  <c r="H36" i="340"/>
  <c r="BO35" i="340"/>
  <c r="BN35" i="340"/>
  <c r="BM35" i="340"/>
  <c r="BL35" i="340"/>
  <c r="BP35" i="340" s="1"/>
  <c r="BK35" i="340"/>
  <c r="BJ35" i="340"/>
  <c r="AE35" i="340"/>
  <c r="X35" i="340"/>
  <c r="X40" i="340" s="1"/>
  <c r="AB37" i="340" s="1"/>
  <c r="AL37" i="340" s="1"/>
  <c r="AW37" i="340" s="1"/>
  <c r="W35" i="340"/>
  <c r="W40" i="340" s="1"/>
  <c r="AB36" i="340" s="1"/>
  <c r="AL36" i="340" s="1"/>
  <c r="AW36" i="340" s="1"/>
  <c r="T35" i="340"/>
  <c r="T40" i="340" s="1"/>
  <c r="AA37" i="340" s="1"/>
  <c r="S35" i="340"/>
  <c r="S40" i="340" s="1"/>
  <c r="AA36" i="340" s="1"/>
  <c r="P35" i="340"/>
  <c r="P40" i="340" s="1"/>
  <c r="Z37" i="340" s="1"/>
  <c r="O35" i="340"/>
  <c r="O40" i="340" s="1"/>
  <c r="Z36" i="340" s="1"/>
  <c r="L35" i="340"/>
  <c r="H35" i="340"/>
  <c r="H38" i="340" s="1"/>
  <c r="C35" i="340"/>
  <c r="BO34" i="340"/>
  <c r="BN34" i="340"/>
  <c r="BM34" i="340"/>
  <c r="BL34" i="340"/>
  <c r="BK34" i="340"/>
  <c r="BP34" i="340" s="1"/>
  <c r="BJ34" i="340"/>
  <c r="AI34" i="340"/>
  <c r="AT34" i="340" s="1"/>
  <c r="AA34" i="340"/>
  <c r="V34" i="340"/>
  <c r="U34" i="340"/>
  <c r="U40" i="340" s="1"/>
  <c r="AB34" i="340" s="1"/>
  <c r="AL34" i="340" s="1"/>
  <c r="AW34" i="340" s="1"/>
  <c r="R34" i="340"/>
  <c r="R40" i="340" s="1"/>
  <c r="AA35" i="340" s="1"/>
  <c r="Q34" i="340"/>
  <c r="Q40" i="340" s="1"/>
  <c r="N34" i="340"/>
  <c r="M34" i="340"/>
  <c r="M40" i="340" s="1"/>
  <c r="Z34" i="340" s="1"/>
  <c r="L34" i="340"/>
  <c r="H34" i="340"/>
  <c r="C34" i="340"/>
  <c r="C38" i="340" s="1"/>
  <c r="AQ33" i="340"/>
  <c r="C29" i="340"/>
  <c r="BO28" i="340"/>
  <c r="BN28" i="340"/>
  <c r="BM28" i="340"/>
  <c r="BL28" i="340"/>
  <c r="BK28" i="340"/>
  <c r="BJ28" i="340"/>
  <c r="BP28" i="340" s="1"/>
  <c r="W28" i="340"/>
  <c r="V28" i="340"/>
  <c r="S28" i="340"/>
  <c r="R28" i="340"/>
  <c r="O28" i="340"/>
  <c r="N28" i="340"/>
  <c r="L28" i="340"/>
  <c r="BO27" i="340"/>
  <c r="BN27" i="340"/>
  <c r="BM27" i="340"/>
  <c r="BL27" i="340"/>
  <c r="BP27" i="340" s="1"/>
  <c r="BK27" i="340"/>
  <c r="BJ27" i="340"/>
  <c r="X27" i="340"/>
  <c r="U27" i="340"/>
  <c r="T27" i="340"/>
  <c r="Q27" i="340"/>
  <c r="P27" i="340"/>
  <c r="M27" i="340"/>
  <c r="L27" i="340"/>
  <c r="BO26" i="340"/>
  <c r="BN26" i="340"/>
  <c r="BM26" i="340"/>
  <c r="BL26" i="340"/>
  <c r="BP26" i="340" s="1"/>
  <c r="BK26" i="340"/>
  <c r="BJ26" i="340"/>
  <c r="X26" i="340"/>
  <c r="V26" i="340"/>
  <c r="T26" i="340"/>
  <c r="R26" i="340"/>
  <c r="P26" i="340"/>
  <c r="N26" i="340"/>
  <c r="L26" i="340"/>
  <c r="BO25" i="340"/>
  <c r="BN25" i="340"/>
  <c r="BM25" i="340"/>
  <c r="BL25" i="340"/>
  <c r="BK25" i="340"/>
  <c r="BJ25" i="340"/>
  <c r="BP25" i="340" s="1"/>
  <c r="W25" i="340"/>
  <c r="U25" i="340"/>
  <c r="S25" i="340"/>
  <c r="Q25" i="340"/>
  <c r="O25" i="340"/>
  <c r="M25" i="340"/>
  <c r="L25" i="340"/>
  <c r="BO24" i="340"/>
  <c r="BN24" i="340"/>
  <c r="BM24" i="340"/>
  <c r="BL24" i="340"/>
  <c r="BK24" i="340"/>
  <c r="BJ24" i="340"/>
  <c r="BP24" i="340" s="1"/>
  <c r="AT24" i="340"/>
  <c r="AI24" i="340"/>
  <c r="X24" i="340"/>
  <c r="X29" i="340" s="1"/>
  <c r="AB26" i="340" s="1"/>
  <c r="AL26" i="340" s="1"/>
  <c r="AW26" i="340" s="1"/>
  <c r="W24" i="340"/>
  <c r="W29" i="340" s="1"/>
  <c r="AB25" i="340" s="1"/>
  <c r="AL25" i="340" s="1"/>
  <c r="AW25" i="340" s="1"/>
  <c r="T24" i="340"/>
  <c r="T29" i="340" s="1"/>
  <c r="AA26" i="340" s="1"/>
  <c r="S24" i="340"/>
  <c r="S29" i="340" s="1"/>
  <c r="AA25" i="340" s="1"/>
  <c r="P24" i="340"/>
  <c r="P29" i="340" s="1"/>
  <c r="Z26" i="340" s="1"/>
  <c r="O24" i="340"/>
  <c r="O29" i="340" s="1"/>
  <c r="Z25" i="340" s="1"/>
  <c r="L24" i="340"/>
  <c r="H24" i="340"/>
  <c r="H26" i="340" s="1"/>
  <c r="C24" i="340"/>
  <c r="AI25" i="340" s="1"/>
  <c r="CA23" i="340"/>
  <c r="BO23" i="340"/>
  <c r="BN23" i="340"/>
  <c r="BM23" i="340"/>
  <c r="BL23" i="340"/>
  <c r="BP23" i="340" s="1"/>
  <c r="BP29" i="340" s="1"/>
  <c r="BK23" i="340"/>
  <c r="BJ23" i="340"/>
  <c r="AI23" i="340"/>
  <c r="AT23" i="340" s="1"/>
  <c r="V23" i="340"/>
  <c r="V29" i="340" s="1"/>
  <c r="AB24" i="340" s="1"/>
  <c r="AL24" i="340" s="1"/>
  <c r="AW24" i="340" s="1"/>
  <c r="U23" i="340"/>
  <c r="U29" i="340" s="1"/>
  <c r="AB23" i="340" s="1"/>
  <c r="AL23" i="340" s="1"/>
  <c r="AW23" i="340" s="1"/>
  <c r="R23" i="340"/>
  <c r="R29" i="340" s="1"/>
  <c r="AA24" i="340" s="1"/>
  <c r="Q23" i="340"/>
  <c r="Q29" i="340" s="1"/>
  <c r="AA23" i="340" s="1"/>
  <c r="N23" i="340"/>
  <c r="N29" i="340" s="1"/>
  <c r="Z24" i="340" s="1"/>
  <c r="M23" i="340"/>
  <c r="M29" i="340" s="1"/>
  <c r="Z23" i="340" s="1"/>
  <c r="L23" i="340"/>
  <c r="H23" i="340"/>
  <c r="C26" i="340" s="1"/>
  <c r="C23" i="340"/>
  <c r="C27" i="340" s="1"/>
  <c r="AO22" i="340"/>
  <c r="CF19" i="340"/>
  <c r="CK23" i="340" s="1"/>
  <c r="C18" i="340"/>
  <c r="BO17" i="340"/>
  <c r="BN17" i="340"/>
  <c r="BM17" i="340"/>
  <c r="BL17" i="340"/>
  <c r="BP17" i="340" s="1"/>
  <c r="BK17" i="340"/>
  <c r="BJ17" i="340"/>
  <c r="W17" i="340"/>
  <c r="V17" i="340"/>
  <c r="S17" i="340"/>
  <c r="R17" i="340"/>
  <c r="O17" i="340"/>
  <c r="N17" i="340"/>
  <c r="L17" i="340"/>
  <c r="BO16" i="340"/>
  <c r="BN16" i="340"/>
  <c r="BM16" i="340"/>
  <c r="BL16" i="340"/>
  <c r="BK16" i="340"/>
  <c r="BP16" i="340" s="1"/>
  <c r="BJ16" i="340"/>
  <c r="X16" i="340"/>
  <c r="U16" i="340"/>
  <c r="T16" i="340"/>
  <c r="Q16" i="340"/>
  <c r="P16" i="340"/>
  <c r="M16" i="340"/>
  <c r="L16" i="340"/>
  <c r="BO15" i="340"/>
  <c r="BN15" i="340"/>
  <c r="BM15" i="340"/>
  <c r="BL15" i="340"/>
  <c r="BP15" i="340" s="1"/>
  <c r="BK15" i="340"/>
  <c r="BJ15" i="340"/>
  <c r="AI15" i="340"/>
  <c r="AT15" i="340" s="1"/>
  <c r="X15" i="340"/>
  <c r="V15" i="340"/>
  <c r="T15" i="340"/>
  <c r="R15" i="340"/>
  <c r="P15" i="340"/>
  <c r="N15" i="340"/>
  <c r="L15" i="340"/>
  <c r="BO14" i="340"/>
  <c r="BN14" i="340"/>
  <c r="BM14" i="340"/>
  <c r="BL14" i="340"/>
  <c r="BP14" i="340" s="1"/>
  <c r="BK14" i="340"/>
  <c r="BJ14" i="340"/>
  <c r="W14" i="340"/>
  <c r="U14" i="340"/>
  <c r="S14" i="340"/>
  <c r="Q14" i="340"/>
  <c r="O14" i="340"/>
  <c r="M14" i="340"/>
  <c r="L14" i="340"/>
  <c r="BO13" i="340"/>
  <c r="BN13" i="340"/>
  <c r="BM13" i="340"/>
  <c r="BL13" i="340"/>
  <c r="BP13" i="340" s="1"/>
  <c r="BK13" i="340"/>
  <c r="BJ13" i="340"/>
  <c r="AI13" i="340"/>
  <c r="AO11" i="340" s="1"/>
  <c r="X13" i="340"/>
  <c r="X18" i="340" s="1"/>
  <c r="AB15" i="340" s="1"/>
  <c r="AL15" i="340" s="1"/>
  <c r="AW15" i="340" s="1"/>
  <c r="W13" i="340"/>
  <c r="W18" i="340" s="1"/>
  <c r="AB14" i="340" s="1"/>
  <c r="AL14" i="340" s="1"/>
  <c r="AW14" i="340" s="1"/>
  <c r="T13" i="340"/>
  <c r="T18" i="340" s="1"/>
  <c r="AA15" i="340" s="1"/>
  <c r="S13" i="340"/>
  <c r="S18" i="340" s="1"/>
  <c r="AA14" i="340" s="1"/>
  <c r="P13" i="340"/>
  <c r="P18" i="340" s="1"/>
  <c r="Z15" i="340" s="1"/>
  <c r="O13" i="340"/>
  <c r="O18" i="340" s="1"/>
  <c r="Z14" i="340" s="1"/>
  <c r="L13" i="340"/>
  <c r="H13" i="340"/>
  <c r="H16" i="340" s="1"/>
  <c r="C13" i="340"/>
  <c r="H14" i="340" s="1"/>
  <c r="BO12" i="340"/>
  <c r="BN12" i="340"/>
  <c r="BM12" i="340"/>
  <c r="BL12" i="340"/>
  <c r="BP12" i="340" s="1"/>
  <c r="BK12" i="340"/>
  <c r="BJ12" i="340"/>
  <c r="AI12" i="340"/>
  <c r="AT12" i="340" s="1"/>
  <c r="V12" i="340"/>
  <c r="V18" i="340" s="1"/>
  <c r="AB13" i="340" s="1"/>
  <c r="AL13" i="340" s="1"/>
  <c r="AW13" i="340" s="1"/>
  <c r="U12" i="340"/>
  <c r="U18" i="340" s="1"/>
  <c r="AB12" i="340" s="1"/>
  <c r="AL12" i="340" s="1"/>
  <c r="AW12" i="340" s="1"/>
  <c r="R12" i="340"/>
  <c r="R18" i="340" s="1"/>
  <c r="AA13" i="340" s="1"/>
  <c r="Q12" i="340"/>
  <c r="Q18" i="340" s="1"/>
  <c r="AA12" i="340" s="1"/>
  <c r="N12" i="340"/>
  <c r="N18" i="340" s="1"/>
  <c r="Z13" i="340" s="1"/>
  <c r="M12" i="340"/>
  <c r="M18" i="340" s="1"/>
  <c r="Z12" i="340" s="1"/>
  <c r="AE12" i="340" s="1"/>
  <c r="L12" i="340"/>
  <c r="H12" i="340"/>
  <c r="C17" i="340" s="1"/>
  <c r="C12" i="340"/>
  <c r="C16" i="340" s="1"/>
  <c r="AQ11" i="340"/>
  <c r="BO94" i="339"/>
  <c r="BN94" i="339"/>
  <c r="BM94" i="339"/>
  <c r="BL94" i="339"/>
  <c r="BK94" i="339"/>
  <c r="BJ94" i="339"/>
  <c r="BO93" i="339"/>
  <c r="BN93" i="339"/>
  <c r="BM93" i="339"/>
  <c r="BL93" i="339"/>
  <c r="BK93" i="339"/>
  <c r="BJ93" i="339"/>
  <c r="BO92" i="339"/>
  <c r="BN92" i="339"/>
  <c r="BM92" i="339"/>
  <c r="BL92" i="339"/>
  <c r="BK92" i="339"/>
  <c r="BJ92" i="339"/>
  <c r="BO91" i="339"/>
  <c r="BN91" i="339"/>
  <c r="BM91" i="339"/>
  <c r="BL91" i="339"/>
  <c r="BK91" i="339"/>
  <c r="BJ91" i="339"/>
  <c r="BO90" i="339"/>
  <c r="BN90" i="339"/>
  <c r="BM90" i="339"/>
  <c r="BL90" i="339"/>
  <c r="BK90" i="339"/>
  <c r="BJ90" i="339"/>
  <c r="BX89" i="339"/>
  <c r="BO89" i="339"/>
  <c r="BN89" i="339"/>
  <c r="BM89" i="339"/>
  <c r="BL89" i="339"/>
  <c r="BK89" i="339"/>
  <c r="BJ89" i="339"/>
  <c r="BV77" i="339"/>
  <c r="BV76" i="339"/>
  <c r="BS76" i="339"/>
  <c r="CC75" i="339"/>
  <c r="CC74" i="339"/>
  <c r="C74" i="339"/>
  <c r="BV73" i="339"/>
  <c r="BS73" i="339"/>
  <c r="C73" i="339"/>
  <c r="BV72" i="339"/>
  <c r="BS72" i="339"/>
  <c r="BO72" i="339"/>
  <c r="BN72" i="339"/>
  <c r="BM72" i="339"/>
  <c r="BL72" i="339"/>
  <c r="BP72" i="339" s="1"/>
  <c r="BK72" i="339"/>
  <c r="BJ72" i="339"/>
  <c r="W72" i="339"/>
  <c r="V72" i="339"/>
  <c r="S72" i="339"/>
  <c r="R72" i="339"/>
  <c r="O72" i="339"/>
  <c r="N72" i="339"/>
  <c r="L72" i="339"/>
  <c r="CH71" i="339"/>
  <c r="BO71" i="339"/>
  <c r="BN71" i="339"/>
  <c r="BM71" i="339"/>
  <c r="BL71" i="339"/>
  <c r="BK71" i="339"/>
  <c r="BP71" i="339" s="1"/>
  <c r="BJ71" i="339"/>
  <c r="X71" i="339"/>
  <c r="U71" i="339"/>
  <c r="T71" i="339"/>
  <c r="Q71" i="339"/>
  <c r="P71" i="339"/>
  <c r="M71" i="339"/>
  <c r="L71" i="339"/>
  <c r="CH70" i="339"/>
  <c r="BO70" i="339"/>
  <c r="BN70" i="339"/>
  <c r="BM70" i="339"/>
  <c r="BL70" i="339"/>
  <c r="BP70" i="339" s="1"/>
  <c r="BK70" i="339"/>
  <c r="BJ70" i="339"/>
  <c r="AI70" i="339"/>
  <c r="AT70" i="339" s="1"/>
  <c r="X70" i="339"/>
  <c r="V70" i="339"/>
  <c r="V74" i="339" s="1"/>
  <c r="T70" i="339"/>
  <c r="R70" i="339"/>
  <c r="P70" i="339"/>
  <c r="N70" i="339"/>
  <c r="N74" i="339" s="1"/>
  <c r="L70" i="339"/>
  <c r="BV69" i="339"/>
  <c r="BO69" i="339"/>
  <c r="BN69" i="339"/>
  <c r="BM69" i="339"/>
  <c r="BL69" i="339"/>
  <c r="BK69" i="339"/>
  <c r="BJ69" i="339"/>
  <c r="BP69" i="339" s="1"/>
  <c r="W69" i="339"/>
  <c r="U69" i="339"/>
  <c r="S69" i="339"/>
  <c r="Q69" i="339"/>
  <c r="O69" i="339"/>
  <c r="M69" i="339"/>
  <c r="L69" i="339"/>
  <c r="BV68" i="339"/>
  <c r="BS68" i="339"/>
  <c r="BO68" i="339"/>
  <c r="BN68" i="339"/>
  <c r="BM68" i="339"/>
  <c r="BL68" i="339"/>
  <c r="BK68" i="339"/>
  <c r="BJ68" i="339"/>
  <c r="BP68" i="339" s="1"/>
  <c r="X68" i="339"/>
  <c r="X73" i="339" s="1"/>
  <c r="AB70" i="339" s="1"/>
  <c r="AL70" i="339" s="1"/>
  <c r="AW70" i="339" s="1"/>
  <c r="W68" i="339"/>
  <c r="W73" i="339" s="1"/>
  <c r="AB69" i="339" s="1"/>
  <c r="AL69" i="339" s="1"/>
  <c r="AW69" i="339" s="1"/>
  <c r="T68" i="339"/>
  <c r="T73" i="339" s="1"/>
  <c r="AA70" i="339" s="1"/>
  <c r="S68" i="339"/>
  <c r="S73" i="339" s="1"/>
  <c r="AA69" i="339" s="1"/>
  <c r="P68" i="339"/>
  <c r="P73" i="339" s="1"/>
  <c r="Z70" i="339" s="1"/>
  <c r="O68" i="339"/>
  <c r="O73" i="339" s="1"/>
  <c r="Z69" i="339" s="1"/>
  <c r="L68" i="339"/>
  <c r="H68" i="339"/>
  <c r="H71" i="339" s="1"/>
  <c r="C68" i="339"/>
  <c r="AI69" i="339" s="1"/>
  <c r="CC67" i="339"/>
  <c r="BO67" i="339"/>
  <c r="BN67" i="339"/>
  <c r="BM67" i="339"/>
  <c r="BL67" i="339"/>
  <c r="BP67" i="339" s="1"/>
  <c r="BK67" i="339"/>
  <c r="BJ67" i="339"/>
  <c r="AI67" i="339"/>
  <c r="AN66" i="339" s="1"/>
  <c r="V67" i="339"/>
  <c r="V73" i="339" s="1"/>
  <c r="AB68" i="339" s="1"/>
  <c r="AL68" i="339" s="1"/>
  <c r="AW68" i="339" s="1"/>
  <c r="U67" i="339"/>
  <c r="U73" i="339" s="1"/>
  <c r="AB67" i="339" s="1"/>
  <c r="AL67" i="339" s="1"/>
  <c r="AW67" i="339" s="1"/>
  <c r="R67" i="339"/>
  <c r="R73" i="339" s="1"/>
  <c r="AA68" i="339" s="1"/>
  <c r="Q67" i="339"/>
  <c r="Q73" i="339" s="1"/>
  <c r="AA67" i="339" s="1"/>
  <c r="N67" i="339"/>
  <c r="N73" i="339" s="1"/>
  <c r="Z68" i="339" s="1"/>
  <c r="M67" i="339"/>
  <c r="M73" i="339" s="1"/>
  <c r="Z67" i="339" s="1"/>
  <c r="L67" i="339"/>
  <c r="H67" i="339"/>
  <c r="C72" i="339" s="1"/>
  <c r="C67" i="339"/>
  <c r="C71" i="339" s="1"/>
  <c r="CC66" i="339"/>
  <c r="AQ66" i="339"/>
  <c r="BV65" i="339"/>
  <c r="BS65" i="339"/>
  <c r="BV64" i="339"/>
  <c r="BS64" i="339"/>
  <c r="C62" i="339"/>
  <c r="BV61" i="339"/>
  <c r="BO61" i="339"/>
  <c r="BN61" i="339"/>
  <c r="BM61" i="339"/>
  <c r="BL61" i="339"/>
  <c r="BP61" i="339" s="1"/>
  <c r="BK61" i="339"/>
  <c r="BJ61" i="339"/>
  <c r="W61" i="339"/>
  <c r="V61" i="339"/>
  <c r="S61" i="339"/>
  <c r="R61" i="339"/>
  <c r="O61" i="339"/>
  <c r="N61" i="339"/>
  <c r="L61" i="339"/>
  <c r="CM60" i="339"/>
  <c r="BV60" i="339"/>
  <c r="BS60" i="339"/>
  <c r="BO60" i="339"/>
  <c r="BN60" i="339"/>
  <c r="BM60" i="339"/>
  <c r="BL60" i="339"/>
  <c r="BP60" i="339" s="1"/>
  <c r="BK60" i="339"/>
  <c r="BJ60" i="339"/>
  <c r="X60" i="339"/>
  <c r="U60" i="339"/>
  <c r="T60" i="339"/>
  <c r="Q60" i="339"/>
  <c r="P60" i="339"/>
  <c r="M60" i="339"/>
  <c r="L60" i="339"/>
  <c r="CM59" i="339"/>
  <c r="CC59" i="339"/>
  <c r="BO59" i="339"/>
  <c r="BN59" i="339"/>
  <c r="BM59" i="339"/>
  <c r="BL59" i="339"/>
  <c r="BP59" i="339" s="1"/>
  <c r="BK59" i="339"/>
  <c r="BJ59" i="339"/>
  <c r="X59" i="339"/>
  <c r="V59" i="339"/>
  <c r="T59" i="339"/>
  <c r="R59" i="339"/>
  <c r="P59" i="339"/>
  <c r="N59" i="339"/>
  <c r="L59" i="339"/>
  <c r="CC58" i="339"/>
  <c r="BO58" i="339"/>
  <c r="BN58" i="339"/>
  <c r="BM58" i="339"/>
  <c r="BL58" i="339"/>
  <c r="BK58" i="339"/>
  <c r="BJ58" i="339"/>
  <c r="BP58" i="339" s="1"/>
  <c r="W58" i="339"/>
  <c r="U58" i="339"/>
  <c r="S58" i="339"/>
  <c r="Q58" i="339"/>
  <c r="O58" i="339"/>
  <c r="M58" i="339"/>
  <c r="L58" i="339"/>
  <c r="BV57" i="339"/>
  <c r="BO57" i="339"/>
  <c r="BN57" i="339"/>
  <c r="BM57" i="339"/>
  <c r="BL57" i="339"/>
  <c r="BP57" i="339" s="1"/>
  <c r="BK57" i="339"/>
  <c r="BJ57" i="339"/>
  <c r="X57" i="339"/>
  <c r="X62" i="339" s="1"/>
  <c r="AB59" i="339" s="1"/>
  <c r="AL59" i="339" s="1"/>
  <c r="AW59" i="339" s="1"/>
  <c r="W57" i="339"/>
  <c r="W62" i="339" s="1"/>
  <c r="AB58" i="339" s="1"/>
  <c r="AL58" i="339" s="1"/>
  <c r="AW58" i="339" s="1"/>
  <c r="T57" i="339"/>
  <c r="T62" i="339" s="1"/>
  <c r="AA59" i="339" s="1"/>
  <c r="S57" i="339"/>
  <c r="S62" i="339" s="1"/>
  <c r="AA58" i="339" s="1"/>
  <c r="P57" i="339"/>
  <c r="P62" i="339" s="1"/>
  <c r="Z59" i="339" s="1"/>
  <c r="O57" i="339"/>
  <c r="O62" i="339" s="1"/>
  <c r="Z58" i="339" s="1"/>
  <c r="L57" i="339"/>
  <c r="H57" i="339"/>
  <c r="H60" i="339" s="1"/>
  <c r="C57" i="339"/>
  <c r="H58" i="339" s="1"/>
  <c r="BV56" i="339"/>
  <c r="BS56" i="339"/>
  <c r="BO56" i="339"/>
  <c r="BN56" i="339"/>
  <c r="BM56" i="339"/>
  <c r="BL56" i="339"/>
  <c r="BP56" i="339" s="1"/>
  <c r="BK56" i="339"/>
  <c r="BJ56" i="339"/>
  <c r="AI56" i="339"/>
  <c r="AN55" i="339" s="1"/>
  <c r="V56" i="339"/>
  <c r="V62" i="339" s="1"/>
  <c r="AB57" i="339" s="1"/>
  <c r="AL57" i="339" s="1"/>
  <c r="AW57" i="339" s="1"/>
  <c r="U56" i="339"/>
  <c r="U62" i="339" s="1"/>
  <c r="AB56" i="339" s="1"/>
  <c r="AL56" i="339" s="1"/>
  <c r="AW56" i="339" s="1"/>
  <c r="R56" i="339"/>
  <c r="R62" i="339" s="1"/>
  <c r="AA57" i="339" s="1"/>
  <c r="Q56" i="339"/>
  <c r="Q62" i="339" s="1"/>
  <c r="AA56" i="339" s="1"/>
  <c r="N56" i="339"/>
  <c r="N62" i="339" s="1"/>
  <c r="Z57" i="339" s="1"/>
  <c r="M56" i="339"/>
  <c r="M62" i="339" s="1"/>
  <c r="Z56" i="339" s="1"/>
  <c r="L56" i="339"/>
  <c r="H56" i="339"/>
  <c r="C61" i="339" s="1"/>
  <c r="C56" i="339"/>
  <c r="C60" i="339" s="1"/>
  <c r="CH55" i="339"/>
  <c r="CH54" i="339"/>
  <c r="BV53" i="339"/>
  <c r="BS53" i="339"/>
  <c r="BV52" i="339"/>
  <c r="BS52" i="339"/>
  <c r="CC51" i="339"/>
  <c r="C51" i="339"/>
  <c r="CC50" i="339"/>
  <c r="BO50" i="339"/>
  <c r="BN50" i="339"/>
  <c r="BM50" i="339"/>
  <c r="BL50" i="339"/>
  <c r="BK50" i="339"/>
  <c r="BJ50" i="339"/>
  <c r="BP50" i="339" s="1"/>
  <c r="W50" i="339"/>
  <c r="V50" i="339"/>
  <c r="S50" i="339"/>
  <c r="R50" i="339"/>
  <c r="O50" i="339"/>
  <c r="N50" i="339"/>
  <c r="L50" i="339"/>
  <c r="BV49" i="339"/>
  <c r="BS49" i="339"/>
  <c r="BO49" i="339"/>
  <c r="BN49" i="339"/>
  <c r="BM49" i="339"/>
  <c r="BL49" i="339"/>
  <c r="BP49" i="339" s="1"/>
  <c r="BK49" i="339"/>
  <c r="BJ49" i="339"/>
  <c r="X49" i="339"/>
  <c r="U49" i="339"/>
  <c r="T49" i="339"/>
  <c r="Q49" i="339"/>
  <c r="P49" i="339"/>
  <c r="M49" i="339"/>
  <c r="L49" i="339"/>
  <c r="BV48" i="339"/>
  <c r="BS48" i="339"/>
  <c r="BO48" i="339"/>
  <c r="BN48" i="339"/>
  <c r="BM48" i="339"/>
  <c r="BL48" i="339"/>
  <c r="BP48" i="339" s="1"/>
  <c r="BK48" i="339"/>
  <c r="BJ48" i="339"/>
  <c r="AI48" i="339"/>
  <c r="AT48" i="339" s="1"/>
  <c r="X48" i="339"/>
  <c r="V48" i="339"/>
  <c r="T48" i="339"/>
  <c r="R48" i="339"/>
  <c r="P48" i="339"/>
  <c r="N48" i="339"/>
  <c r="L48" i="339"/>
  <c r="BO47" i="339"/>
  <c r="BN47" i="339"/>
  <c r="BM47" i="339"/>
  <c r="BL47" i="339"/>
  <c r="BK47" i="339"/>
  <c r="BJ47" i="339"/>
  <c r="BP47" i="339" s="1"/>
  <c r="W47" i="339"/>
  <c r="U47" i="339"/>
  <c r="S47" i="339"/>
  <c r="Q47" i="339"/>
  <c r="O47" i="339"/>
  <c r="M47" i="339"/>
  <c r="L47" i="339"/>
  <c r="BO46" i="339"/>
  <c r="BN46" i="339"/>
  <c r="BM46" i="339"/>
  <c r="BL46" i="339"/>
  <c r="BK46" i="339"/>
  <c r="BJ46" i="339"/>
  <c r="BP46" i="339" s="1"/>
  <c r="X46" i="339"/>
  <c r="X51" i="339" s="1"/>
  <c r="AB48" i="339" s="1"/>
  <c r="AL48" i="339" s="1"/>
  <c r="AW48" i="339" s="1"/>
  <c r="W46" i="339"/>
  <c r="W51" i="339" s="1"/>
  <c r="AB47" i="339" s="1"/>
  <c r="AL47" i="339" s="1"/>
  <c r="AW47" i="339" s="1"/>
  <c r="T46" i="339"/>
  <c r="T51" i="339" s="1"/>
  <c r="AA48" i="339" s="1"/>
  <c r="S46" i="339"/>
  <c r="S51" i="339" s="1"/>
  <c r="AA47" i="339" s="1"/>
  <c r="P46" i="339"/>
  <c r="P51" i="339" s="1"/>
  <c r="Z48" i="339" s="1"/>
  <c r="AE48" i="339" s="1"/>
  <c r="O46" i="339"/>
  <c r="O51" i="339" s="1"/>
  <c r="Z47" i="339" s="1"/>
  <c r="L46" i="339"/>
  <c r="H46" i="339"/>
  <c r="H48" i="339" s="1"/>
  <c r="C46" i="339"/>
  <c r="H47" i="339" s="1"/>
  <c r="BO45" i="339"/>
  <c r="BN45" i="339"/>
  <c r="BM45" i="339"/>
  <c r="BL45" i="339"/>
  <c r="BP45" i="339" s="1"/>
  <c r="BK45" i="339"/>
  <c r="BJ45" i="339"/>
  <c r="AI45" i="339"/>
  <c r="AT45" i="339" s="1"/>
  <c r="AA45" i="339"/>
  <c r="V45" i="339"/>
  <c r="V51" i="339" s="1"/>
  <c r="AB46" i="339" s="1"/>
  <c r="AL46" i="339" s="1"/>
  <c r="AW46" i="339" s="1"/>
  <c r="U45" i="339"/>
  <c r="U51" i="339" s="1"/>
  <c r="AB45" i="339" s="1"/>
  <c r="AL45" i="339" s="1"/>
  <c r="AW45" i="339" s="1"/>
  <c r="R45" i="339"/>
  <c r="R51" i="339" s="1"/>
  <c r="AA46" i="339" s="1"/>
  <c r="AK46" i="339" s="1"/>
  <c r="Q45" i="339"/>
  <c r="Q51" i="339" s="1"/>
  <c r="N45" i="339"/>
  <c r="N51" i="339" s="1"/>
  <c r="Z46" i="339" s="1"/>
  <c r="M45" i="339"/>
  <c r="M51" i="339" s="1"/>
  <c r="Z45" i="339" s="1"/>
  <c r="L45" i="339"/>
  <c r="H45" i="339"/>
  <c r="C45" i="339"/>
  <c r="C49" i="339" s="1"/>
  <c r="CT44" i="339"/>
  <c r="CP44" i="339"/>
  <c r="CK44" i="339"/>
  <c r="CF44" i="339"/>
  <c r="BY44" i="339"/>
  <c r="AQ44" i="339"/>
  <c r="C40" i="339"/>
  <c r="BO39" i="339"/>
  <c r="BN39" i="339"/>
  <c r="BM39" i="339"/>
  <c r="BL39" i="339"/>
  <c r="BK39" i="339"/>
  <c r="BJ39" i="339"/>
  <c r="W39" i="339"/>
  <c r="V39" i="339"/>
  <c r="S39" i="339"/>
  <c r="R39" i="339"/>
  <c r="O39" i="339"/>
  <c r="N39" i="339"/>
  <c r="L39" i="339"/>
  <c r="BO38" i="339"/>
  <c r="BN38" i="339"/>
  <c r="BM38" i="339"/>
  <c r="BL38" i="339"/>
  <c r="BK38" i="339"/>
  <c r="BP38" i="339" s="1"/>
  <c r="BJ38" i="339"/>
  <c r="X38" i="339"/>
  <c r="U38" i="339"/>
  <c r="T38" i="339"/>
  <c r="Q38" i="339"/>
  <c r="P38" i="339"/>
  <c r="M38" i="339"/>
  <c r="L38" i="339"/>
  <c r="BO37" i="339"/>
  <c r="BN37" i="339"/>
  <c r="BM37" i="339"/>
  <c r="BL37" i="339"/>
  <c r="BP37" i="339" s="1"/>
  <c r="BK37" i="339"/>
  <c r="BJ37" i="339"/>
  <c r="X37" i="339"/>
  <c r="V37" i="339"/>
  <c r="T37" i="339"/>
  <c r="R37" i="339"/>
  <c r="P37" i="339"/>
  <c r="N37" i="339"/>
  <c r="L37" i="339"/>
  <c r="BO36" i="339"/>
  <c r="BN36" i="339"/>
  <c r="BM36" i="339"/>
  <c r="BL36" i="339"/>
  <c r="BP36" i="339" s="1"/>
  <c r="BK36" i="339"/>
  <c r="BJ36" i="339"/>
  <c r="AI36" i="339"/>
  <c r="AT36" i="339" s="1"/>
  <c r="W36" i="339"/>
  <c r="U36" i="339"/>
  <c r="S36" i="339"/>
  <c r="Q36" i="339"/>
  <c r="O36" i="339"/>
  <c r="M36" i="339"/>
  <c r="L36" i="339"/>
  <c r="H36" i="339"/>
  <c r="BO35" i="339"/>
  <c r="BN35" i="339"/>
  <c r="BM35" i="339"/>
  <c r="BL35" i="339"/>
  <c r="BP35" i="339" s="1"/>
  <c r="BK35" i="339"/>
  <c r="BJ35" i="339"/>
  <c r="AL35" i="339"/>
  <c r="AW35" i="339" s="1"/>
  <c r="AI35" i="339"/>
  <c r="AO33" i="339" s="1"/>
  <c r="AB35" i="339"/>
  <c r="Z35" i="339"/>
  <c r="AJ35" i="339" s="1"/>
  <c r="X35" i="339"/>
  <c r="X40" i="339" s="1"/>
  <c r="AB37" i="339" s="1"/>
  <c r="AL37" i="339" s="1"/>
  <c r="AW37" i="339" s="1"/>
  <c r="W35" i="339"/>
  <c r="W40" i="339" s="1"/>
  <c r="AB36" i="339" s="1"/>
  <c r="AL36" i="339" s="1"/>
  <c r="AW36" i="339" s="1"/>
  <c r="T35" i="339"/>
  <c r="T40" i="339" s="1"/>
  <c r="AA37" i="339" s="1"/>
  <c r="S35" i="339"/>
  <c r="S40" i="339" s="1"/>
  <c r="AA36" i="339" s="1"/>
  <c r="P35" i="339"/>
  <c r="P40" i="339" s="1"/>
  <c r="Z37" i="339" s="1"/>
  <c r="O35" i="339"/>
  <c r="O40" i="339" s="1"/>
  <c r="Z36" i="339" s="1"/>
  <c r="L35" i="339"/>
  <c r="H35" i="339"/>
  <c r="AI37" i="339" s="1"/>
  <c r="C35" i="339"/>
  <c r="H39" i="339" s="1"/>
  <c r="BO34" i="339"/>
  <c r="BN34" i="339"/>
  <c r="BM34" i="339"/>
  <c r="BL34" i="339"/>
  <c r="BP34" i="339" s="1"/>
  <c r="BK34" i="339"/>
  <c r="BJ34" i="339"/>
  <c r="AI34" i="339"/>
  <c r="AT34" i="339" s="1"/>
  <c r="V34" i="339"/>
  <c r="V40" i="339" s="1"/>
  <c r="U34" i="339"/>
  <c r="U40" i="339" s="1"/>
  <c r="AB34" i="339" s="1"/>
  <c r="AL34" i="339" s="1"/>
  <c r="AW34" i="339" s="1"/>
  <c r="R34" i="339"/>
  <c r="R40" i="339" s="1"/>
  <c r="AA35" i="339" s="1"/>
  <c r="Q34" i="339"/>
  <c r="Q40" i="339" s="1"/>
  <c r="AA34" i="339" s="1"/>
  <c r="N34" i="339"/>
  <c r="N40" i="339" s="1"/>
  <c r="M34" i="339"/>
  <c r="M40" i="339" s="1"/>
  <c r="Z34" i="339" s="1"/>
  <c r="L34" i="339"/>
  <c r="H34" i="339"/>
  <c r="C39" i="339" s="1"/>
  <c r="C34" i="339"/>
  <c r="C38" i="339" s="1"/>
  <c r="AN33" i="339"/>
  <c r="C29" i="339"/>
  <c r="BO28" i="339"/>
  <c r="BN28" i="339"/>
  <c r="BM28" i="339"/>
  <c r="BL28" i="339"/>
  <c r="BP28" i="339" s="1"/>
  <c r="BK28" i="339"/>
  <c r="BJ28" i="339"/>
  <c r="W28" i="339"/>
  <c r="V28" i="339"/>
  <c r="S28" i="339"/>
  <c r="R28" i="339"/>
  <c r="O28" i="339"/>
  <c r="N28" i="339"/>
  <c r="L28" i="339"/>
  <c r="BO27" i="339"/>
  <c r="BN27" i="339"/>
  <c r="BM27" i="339"/>
  <c r="BL27" i="339"/>
  <c r="BK27" i="339"/>
  <c r="BJ27" i="339"/>
  <c r="BP27" i="339" s="1"/>
  <c r="X27" i="339"/>
  <c r="U27" i="339"/>
  <c r="T27" i="339"/>
  <c r="Q27" i="339"/>
  <c r="P27" i="339"/>
  <c r="M27" i="339"/>
  <c r="L27" i="339"/>
  <c r="BO26" i="339"/>
  <c r="BN26" i="339"/>
  <c r="BM26" i="339"/>
  <c r="BL26" i="339"/>
  <c r="BK26" i="339"/>
  <c r="BJ26" i="339"/>
  <c r="BP26" i="339" s="1"/>
  <c r="X26" i="339"/>
  <c r="V26" i="339"/>
  <c r="T26" i="339"/>
  <c r="R26" i="339"/>
  <c r="P26" i="339"/>
  <c r="N26" i="339"/>
  <c r="L26" i="339"/>
  <c r="BO25" i="339"/>
  <c r="BN25" i="339"/>
  <c r="BM25" i="339"/>
  <c r="BL25" i="339"/>
  <c r="BK25" i="339"/>
  <c r="BJ25" i="339"/>
  <c r="BP25" i="339" s="1"/>
  <c r="W25" i="339"/>
  <c r="U25" i="339"/>
  <c r="S25" i="339"/>
  <c r="Q25" i="339"/>
  <c r="O25" i="339"/>
  <c r="M25" i="339"/>
  <c r="L25" i="339"/>
  <c r="H25" i="339"/>
  <c r="BO24" i="339"/>
  <c r="BN24" i="339"/>
  <c r="BM24" i="339"/>
  <c r="BL24" i="339"/>
  <c r="BP24" i="339" s="1"/>
  <c r="BK24" i="339"/>
  <c r="BJ24" i="339"/>
  <c r="AI24" i="339"/>
  <c r="AT24" i="339" s="1"/>
  <c r="X24" i="339"/>
  <c r="X29" i="339" s="1"/>
  <c r="AB26" i="339" s="1"/>
  <c r="AL26" i="339" s="1"/>
  <c r="AW26" i="339" s="1"/>
  <c r="W24" i="339"/>
  <c r="W29" i="339" s="1"/>
  <c r="AB25" i="339" s="1"/>
  <c r="AL25" i="339" s="1"/>
  <c r="AW25" i="339" s="1"/>
  <c r="T24" i="339"/>
  <c r="T29" i="339" s="1"/>
  <c r="AA26" i="339" s="1"/>
  <c r="S24" i="339"/>
  <c r="S29" i="339" s="1"/>
  <c r="AA25" i="339" s="1"/>
  <c r="P24" i="339"/>
  <c r="P29" i="339" s="1"/>
  <c r="Z26" i="339" s="1"/>
  <c r="O24" i="339"/>
  <c r="O29" i="339" s="1"/>
  <c r="Z25" i="339" s="1"/>
  <c r="L24" i="339"/>
  <c r="H24" i="339"/>
  <c r="H26" i="339" s="1"/>
  <c r="C24" i="339"/>
  <c r="AI25" i="339" s="1"/>
  <c r="CK23" i="339"/>
  <c r="CA23" i="339"/>
  <c r="BO23" i="339"/>
  <c r="BN23" i="339"/>
  <c r="BM23" i="339"/>
  <c r="BL23" i="339"/>
  <c r="BK23" i="339"/>
  <c r="BJ23" i="339"/>
  <c r="BP23" i="339" s="1"/>
  <c r="BP29" i="339" s="1"/>
  <c r="V23" i="339"/>
  <c r="V29" i="339" s="1"/>
  <c r="AB24" i="339" s="1"/>
  <c r="AL24" i="339" s="1"/>
  <c r="AW24" i="339" s="1"/>
  <c r="U23" i="339"/>
  <c r="U29" i="339" s="1"/>
  <c r="AB23" i="339" s="1"/>
  <c r="AL23" i="339" s="1"/>
  <c r="AW23" i="339" s="1"/>
  <c r="R23" i="339"/>
  <c r="R29" i="339" s="1"/>
  <c r="AA24" i="339" s="1"/>
  <c r="Q23" i="339"/>
  <c r="Q29" i="339" s="1"/>
  <c r="AA23" i="339" s="1"/>
  <c r="N23" i="339"/>
  <c r="N29" i="339" s="1"/>
  <c r="Z24" i="339" s="1"/>
  <c r="M23" i="339"/>
  <c r="M29" i="339" s="1"/>
  <c r="Z23" i="339" s="1"/>
  <c r="L23" i="339"/>
  <c r="H23" i="339"/>
  <c r="C26" i="339" s="1"/>
  <c r="C23" i="339"/>
  <c r="C27" i="339" s="1"/>
  <c r="AO22" i="339"/>
  <c r="CF19" i="339"/>
  <c r="C18" i="339"/>
  <c r="BO17" i="339"/>
  <c r="BN17" i="339"/>
  <c r="BM17" i="339"/>
  <c r="BL17" i="339"/>
  <c r="BK17" i="339"/>
  <c r="BJ17" i="339"/>
  <c r="BP17" i="339" s="1"/>
  <c r="W17" i="339"/>
  <c r="V17" i="339"/>
  <c r="S17" i="339"/>
  <c r="R17" i="339"/>
  <c r="O17" i="339"/>
  <c r="N17" i="339"/>
  <c r="L17" i="339"/>
  <c r="BO16" i="339"/>
  <c r="BN16" i="339"/>
  <c r="BM16" i="339"/>
  <c r="BL16" i="339"/>
  <c r="BP16" i="339" s="1"/>
  <c r="BK16" i="339"/>
  <c r="BJ16" i="339"/>
  <c r="X16" i="339"/>
  <c r="U16" i="339"/>
  <c r="T16" i="339"/>
  <c r="Q16" i="339"/>
  <c r="P16" i="339"/>
  <c r="M16" i="339"/>
  <c r="L16" i="339"/>
  <c r="BO15" i="339"/>
  <c r="BN15" i="339"/>
  <c r="BM15" i="339"/>
  <c r="BL15" i="339"/>
  <c r="BK15" i="339"/>
  <c r="BJ15" i="339"/>
  <c r="BP15" i="339" s="1"/>
  <c r="X15" i="339"/>
  <c r="V15" i="339"/>
  <c r="T15" i="339"/>
  <c r="R15" i="339"/>
  <c r="P15" i="339"/>
  <c r="N15" i="339"/>
  <c r="L15" i="339"/>
  <c r="C15" i="339"/>
  <c r="BO14" i="339"/>
  <c r="BN14" i="339"/>
  <c r="BM14" i="339"/>
  <c r="BL14" i="339"/>
  <c r="BK14" i="339"/>
  <c r="BJ14" i="339"/>
  <c r="BP14" i="339" s="1"/>
  <c r="W14" i="339"/>
  <c r="U14" i="339"/>
  <c r="S14" i="339"/>
  <c r="Q14" i="339"/>
  <c r="O14" i="339"/>
  <c r="M14" i="339"/>
  <c r="L14" i="339"/>
  <c r="BO13" i="339"/>
  <c r="BN13" i="339"/>
  <c r="BM13" i="339"/>
  <c r="BL13" i="339"/>
  <c r="BK13" i="339"/>
  <c r="BJ13" i="339"/>
  <c r="BP13" i="339" s="1"/>
  <c r="X13" i="339"/>
  <c r="X18" i="339" s="1"/>
  <c r="AB15" i="339" s="1"/>
  <c r="AL15" i="339" s="1"/>
  <c r="AW15" i="339" s="1"/>
  <c r="W13" i="339"/>
  <c r="W18" i="339" s="1"/>
  <c r="AB14" i="339" s="1"/>
  <c r="AL14" i="339" s="1"/>
  <c r="AW14" i="339" s="1"/>
  <c r="T13" i="339"/>
  <c r="T18" i="339" s="1"/>
  <c r="AA15" i="339" s="1"/>
  <c r="S13" i="339"/>
  <c r="S18" i="339" s="1"/>
  <c r="AA14" i="339" s="1"/>
  <c r="P13" i="339"/>
  <c r="P18" i="339" s="1"/>
  <c r="Z15" i="339" s="1"/>
  <c r="O13" i="339"/>
  <c r="O18" i="339" s="1"/>
  <c r="Z14" i="339" s="1"/>
  <c r="L13" i="339"/>
  <c r="H13" i="339"/>
  <c r="H16" i="339" s="1"/>
  <c r="C13" i="339"/>
  <c r="H14" i="339" s="1"/>
  <c r="BO12" i="339"/>
  <c r="BN12" i="339"/>
  <c r="BM12" i="339"/>
  <c r="BL12" i="339"/>
  <c r="BK12" i="339"/>
  <c r="BJ12" i="339"/>
  <c r="BP12" i="339" s="1"/>
  <c r="V12" i="339"/>
  <c r="V18" i="339" s="1"/>
  <c r="AB13" i="339" s="1"/>
  <c r="AL13" i="339" s="1"/>
  <c r="AW13" i="339" s="1"/>
  <c r="U12" i="339"/>
  <c r="U18" i="339" s="1"/>
  <c r="AB12" i="339" s="1"/>
  <c r="AL12" i="339" s="1"/>
  <c r="AW12" i="339" s="1"/>
  <c r="R12" i="339"/>
  <c r="R18" i="339" s="1"/>
  <c r="AA13" i="339" s="1"/>
  <c r="Q12" i="339"/>
  <c r="Q18" i="339" s="1"/>
  <c r="AA12" i="339" s="1"/>
  <c r="N12" i="339"/>
  <c r="N18" i="339" s="1"/>
  <c r="Z13" i="339" s="1"/>
  <c r="M12" i="339"/>
  <c r="M18" i="339" s="1"/>
  <c r="Z12" i="339" s="1"/>
  <c r="L12" i="339"/>
  <c r="H12" i="339"/>
  <c r="C17" i="339" s="1"/>
  <c r="C12" i="339"/>
  <c r="C16" i="339" s="1"/>
  <c r="BO94" i="338"/>
  <c r="BN94" i="338"/>
  <c r="BM94" i="338"/>
  <c r="BL94" i="338"/>
  <c r="BK94" i="338"/>
  <c r="BJ94" i="338"/>
  <c r="BO93" i="338"/>
  <c r="BN93" i="338"/>
  <c r="BM93" i="338"/>
  <c r="BL93" i="338"/>
  <c r="BK93" i="338"/>
  <c r="BJ93" i="338"/>
  <c r="BO92" i="338"/>
  <c r="BN92" i="338"/>
  <c r="BM92" i="338"/>
  <c r="BL92" i="338"/>
  <c r="BK92" i="338"/>
  <c r="BJ92" i="338"/>
  <c r="BO91" i="338"/>
  <c r="BN91" i="338"/>
  <c r="BM91" i="338"/>
  <c r="BL91" i="338"/>
  <c r="BK91" i="338"/>
  <c r="BJ91" i="338"/>
  <c r="BO90" i="338"/>
  <c r="BN90" i="338"/>
  <c r="BM90" i="338"/>
  <c r="BL90" i="338"/>
  <c r="BK90" i="338"/>
  <c r="BJ90" i="338"/>
  <c r="BX89" i="338"/>
  <c r="BO89" i="338"/>
  <c r="BN89" i="338"/>
  <c r="BM89" i="338"/>
  <c r="BL89" i="338"/>
  <c r="BK89" i="338"/>
  <c r="BJ89" i="338"/>
  <c r="BV77" i="338"/>
  <c r="BV76" i="338"/>
  <c r="BS76" i="338"/>
  <c r="CC75" i="338"/>
  <c r="CC74" i="338"/>
  <c r="C74" i="338"/>
  <c r="BV73" i="338"/>
  <c r="BS73" i="338"/>
  <c r="Q73" i="338"/>
  <c r="AA67" i="338" s="1"/>
  <c r="AK67" i="338" s="1"/>
  <c r="C73" i="338"/>
  <c r="BV72" i="338"/>
  <c r="BS72" i="338"/>
  <c r="BO72" i="338"/>
  <c r="BN72" i="338"/>
  <c r="BM72" i="338"/>
  <c r="BL72" i="338"/>
  <c r="BK72" i="338"/>
  <c r="BJ72" i="338"/>
  <c r="BP72" i="338" s="1"/>
  <c r="W72" i="338"/>
  <c r="V72" i="338"/>
  <c r="S72" i="338"/>
  <c r="R72" i="338"/>
  <c r="O72" i="338"/>
  <c r="N72" i="338"/>
  <c r="L72" i="338"/>
  <c r="CH71" i="338"/>
  <c r="BO71" i="338"/>
  <c r="BN71" i="338"/>
  <c r="BM71" i="338"/>
  <c r="BL71" i="338"/>
  <c r="BK71" i="338"/>
  <c r="BJ71" i="338"/>
  <c r="BP71" i="338" s="1"/>
  <c r="X71" i="338"/>
  <c r="U71" i="338"/>
  <c r="T71" i="338"/>
  <c r="Q71" i="338"/>
  <c r="P71" i="338"/>
  <c r="M71" i="338"/>
  <c r="L71" i="338"/>
  <c r="CH70" i="338"/>
  <c r="BO70" i="338"/>
  <c r="BN70" i="338"/>
  <c r="BM70" i="338"/>
  <c r="BL70" i="338"/>
  <c r="BK70" i="338"/>
  <c r="BJ70" i="338"/>
  <c r="BP70" i="338" s="1"/>
  <c r="X70" i="338"/>
  <c r="X73" i="338" s="1"/>
  <c r="AB70" i="338" s="1"/>
  <c r="AL70" i="338" s="1"/>
  <c r="AW70" i="338" s="1"/>
  <c r="V70" i="338"/>
  <c r="V74" i="338" s="1"/>
  <c r="T70" i="338"/>
  <c r="R70" i="338"/>
  <c r="P70" i="338"/>
  <c r="P73" i="338" s="1"/>
  <c r="Z70" i="338" s="1"/>
  <c r="N70" i="338"/>
  <c r="L70" i="338"/>
  <c r="C70" i="338"/>
  <c r="BV69" i="338"/>
  <c r="BO69" i="338"/>
  <c r="BN69" i="338"/>
  <c r="BM69" i="338"/>
  <c r="BL69" i="338"/>
  <c r="BP69" i="338" s="1"/>
  <c r="BK69" i="338"/>
  <c r="BJ69" i="338"/>
  <c r="AI69" i="338"/>
  <c r="AT69" i="338" s="1"/>
  <c r="W69" i="338"/>
  <c r="U69" i="338"/>
  <c r="S69" i="338"/>
  <c r="Q69" i="338"/>
  <c r="Q74" i="338" s="1"/>
  <c r="O69" i="338"/>
  <c r="M69" i="338"/>
  <c r="L69" i="338"/>
  <c r="BV68" i="338"/>
  <c r="BS68" i="338"/>
  <c r="BO68" i="338"/>
  <c r="BN68" i="338"/>
  <c r="BM68" i="338"/>
  <c r="BL68" i="338"/>
  <c r="BP68" i="338" s="1"/>
  <c r="BK68" i="338"/>
  <c r="BJ68" i="338"/>
  <c r="AI68" i="338"/>
  <c r="AT68" i="338" s="1"/>
  <c r="X68" i="338"/>
  <c r="X74" i="338" s="1"/>
  <c r="W68" i="338"/>
  <c r="W73" i="338" s="1"/>
  <c r="T68" i="338"/>
  <c r="T73" i="338" s="1"/>
  <c r="AA70" i="338" s="1"/>
  <c r="S68" i="338"/>
  <c r="P68" i="338"/>
  <c r="P74" i="338" s="1"/>
  <c r="O68" i="338"/>
  <c r="O73" i="338" s="1"/>
  <c r="L68" i="338"/>
  <c r="H68" i="338"/>
  <c r="H71" i="338" s="1"/>
  <c r="C68" i="338"/>
  <c r="H72" i="338" s="1"/>
  <c r="CC67" i="338"/>
  <c r="BO67" i="338"/>
  <c r="BN67" i="338"/>
  <c r="BM67" i="338"/>
  <c r="BL67" i="338"/>
  <c r="BK67" i="338"/>
  <c r="BJ67" i="338"/>
  <c r="BP67" i="338" s="1"/>
  <c r="AC67" i="338"/>
  <c r="V67" i="338"/>
  <c r="V73" i="338" s="1"/>
  <c r="AB68" i="338" s="1"/>
  <c r="AL68" i="338" s="1"/>
  <c r="AW68" i="338" s="1"/>
  <c r="U67" i="338"/>
  <c r="U73" i="338" s="1"/>
  <c r="AB67" i="338" s="1"/>
  <c r="AL67" i="338" s="1"/>
  <c r="AW67" i="338" s="1"/>
  <c r="R67" i="338"/>
  <c r="R73" i="338" s="1"/>
  <c r="Q67" i="338"/>
  <c r="N67" i="338"/>
  <c r="N73" i="338" s="1"/>
  <c r="Z68" i="338" s="1"/>
  <c r="M67" i="338"/>
  <c r="M73" i="338" s="1"/>
  <c r="Z67" i="338" s="1"/>
  <c r="L67" i="338"/>
  <c r="H67" i="338"/>
  <c r="C72" i="338" s="1"/>
  <c r="C67" i="338"/>
  <c r="CC66" i="338"/>
  <c r="AP66" i="338"/>
  <c r="BV65" i="338"/>
  <c r="BS65" i="338"/>
  <c r="BV64" i="338"/>
  <c r="BS64" i="338"/>
  <c r="T62" i="338"/>
  <c r="AA59" i="338" s="1"/>
  <c r="C62" i="338"/>
  <c r="BV61" i="338"/>
  <c r="BO61" i="338"/>
  <c r="BN61" i="338"/>
  <c r="BM61" i="338"/>
  <c r="BL61" i="338"/>
  <c r="BK61" i="338"/>
  <c r="BJ61" i="338"/>
  <c r="W61" i="338"/>
  <c r="V61" i="338"/>
  <c r="S61" i="338"/>
  <c r="R61" i="338"/>
  <c r="O61" i="338"/>
  <c r="N61" i="338"/>
  <c r="L61" i="338"/>
  <c r="CM60" i="338"/>
  <c r="BV60" i="338"/>
  <c r="BS60" i="338"/>
  <c r="BO60" i="338"/>
  <c r="BN60" i="338"/>
  <c r="BM60" i="338"/>
  <c r="BL60" i="338"/>
  <c r="BK60" i="338"/>
  <c r="BJ60" i="338"/>
  <c r="X60" i="338"/>
  <c r="U60" i="338"/>
  <c r="T60" i="338"/>
  <c r="Q60" i="338"/>
  <c r="P60" i="338"/>
  <c r="M60" i="338"/>
  <c r="L60" i="338"/>
  <c r="H60" i="338"/>
  <c r="CM59" i="338"/>
  <c r="CC59" i="338"/>
  <c r="BO59" i="338"/>
  <c r="BN59" i="338"/>
  <c r="BM59" i="338"/>
  <c r="BL59" i="338"/>
  <c r="BK59" i="338"/>
  <c r="BJ59" i="338"/>
  <c r="BP59" i="338" s="1"/>
  <c r="AK59" i="338"/>
  <c r="X59" i="338"/>
  <c r="V59" i="338"/>
  <c r="T59" i="338"/>
  <c r="R59" i="338"/>
  <c r="P59" i="338"/>
  <c r="N59" i="338"/>
  <c r="L59" i="338"/>
  <c r="C59" i="338"/>
  <c r="CC58" i="338"/>
  <c r="BO58" i="338"/>
  <c r="BN58" i="338"/>
  <c r="BM58" i="338"/>
  <c r="BL58" i="338"/>
  <c r="BP58" i="338" s="1"/>
  <c r="BK58" i="338"/>
  <c r="BJ58" i="338"/>
  <c r="W58" i="338"/>
  <c r="U58" i="338"/>
  <c r="S58" i="338"/>
  <c r="Q58" i="338"/>
  <c r="Q62" i="338" s="1"/>
  <c r="AA56" i="338" s="1"/>
  <c r="O58" i="338"/>
  <c r="M58" i="338"/>
  <c r="L58" i="338"/>
  <c r="BV57" i="338"/>
  <c r="BO57" i="338"/>
  <c r="BN57" i="338"/>
  <c r="BM57" i="338"/>
  <c r="BL57" i="338"/>
  <c r="BK57" i="338"/>
  <c r="BJ57" i="338"/>
  <c r="X57" i="338"/>
  <c r="X62" i="338" s="1"/>
  <c r="AB59" i="338" s="1"/>
  <c r="W57" i="338"/>
  <c r="W62" i="338" s="1"/>
  <c r="AB58" i="338" s="1"/>
  <c r="AL58" i="338" s="1"/>
  <c r="AW58" i="338" s="1"/>
  <c r="T57" i="338"/>
  <c r="S57" i="338"/>
  <c r="P57" i="338"/>
  <c r="P62" i="338" s="1"/>
  <c r="Z59" i="338" s="1"/>
  <c r="O57" i="338"/>
  <c r="O62" i="338" s="1"/>
  <c r="Z58" i="338" s="1"/>
  <c r="L57" i="338"/>
  <c r="H57" i="338"/>
  <c r="C57" i="338"/>
  <c r="H61" i="338" s="1"/>
  <c r="BV56" i="338"/>
  <c r="BS56" i="338"/>
  <c r="BO56" i="338"/>
  <c r="BN56" i="338"/>
  <c r="BM56" i="338"/>
  <c r="BL56" i="338"/>
  <c r="BK56" i="338"/>
  <c r="BJ56" i="338"/>
  <c r="BP56" i="338" s="1"/>
  <c r="V56" i="338"/>
  <c r="U56" i="338"/>
  <c r="U62" i="338" s="1"/>
  <c r="AB56" i="338" s="1"/>
  <c r="AL56" i="338" s="1"/>
  <c r="AW56" i="338" s="1"/>
  <c r="R56" i="338"/>
  <c r="R62" i="338" s="1"/>
  <c r="AA57" i="338" s="1"/>
  <c r="AK57" i="338" s="1"/>
  <c r="Q56" i="338"/>
  <c r="N56" i="338"/>
  <c r="M56" i="338"/>
  <c r="M62" i="338" s="1"/>
  <c r="Z56" i="338" s="1"/>
  <c r="L56" i="338"/>
  <c r="H56" i="338"/>
  <c r="C61" i="338" s="1"/>
  <c r="C56" i="338"/>
  <c r="CH55" i="338"/>
  <c r="CH54" i="338"/>
  <c r="BV53" i="338"/>
  <c r="BS53" i="338"/>
  <c r="BV52" i="338"/>
  <c r="BS52" i="338"/>
  <c r="CC51" i="338"/>
  <c r="W51" i="338"/>
  <c r="O51" i="338"/>
  <c r="Z47" i="338" s="1"/>
  <c r="C51" i="338"/>
  <c r="CC50" i="338"/>
  <c r="BO50" i="338"/>
  <c r="BN50" i="338"/>
  <c r="BM50" i="338"/>
  <c r="BL50" i="338"/>
  <c r="BK50" i="338"/>
  <c r="BP50" i="338" s="1"/>
  <c r="BJ50" i="338"/>
  <c r="W50" i="338"/>
  <c r="V50" i="338"/>
  <c r="S50" i="338"/>
  <c r="R50" i="338"/>
  <c r="O50" i="338"/>
  <c r="N50" i="338"/>
  <c r="L50" i="338"/>
  <c r="H50" i="338"/>
  <c r="BV49" i="338"/>
  <c r="BS49" i="338"/>
  <c r="BO49" i="338"/>
  <c r="BN49" i="338"/>
  <c r="BM49" i="338"/>
  <c r="BL49" i="338"/>
  <c r="BK49" i="338"/>
  <c r="BJ49" i="338"/>
  <c r="X49" i="338"/>
  <c r="U49" i="338"/>
  <c r="T49" i="338"/>
  <c r="Q49" i="338"/>
  <c r="P49" i="338"/>
  <c r="M49" i="338"/>
  <c r="L49" i="338"/>
  <c r="BV48" i="338"/>
  <c r="BS48" i="338"/>
  <c r="BO48" i="338"/>
  <c r="BN48" i="338"/>
  <c r="BM48" i="338"/>
  <c r="BL48" i="338"/>
  <c r="BK48" i="338"/>
  <c r="BJ48" i="338"/>
  <c r="X48" i="338"/>
  <c r="X51" i="338" s="1"/>
  <c r="AB48" i="338" s="1"/>
  <c r="AL48" i="338" s="1"/>
  <c r="AW48" i="338" s="1"/>
  <c r="V48" i="338"/>
  <c r="T48" i="338"/>
  <c r="R48" i="338"/>
  <c r="P48" i="338"/>
  <c r="P51" i="338" s="1"/>
  <c r="Z48" i="338" s="1"/>
  <c r="N48" i="338"/>
  <c r="L48" i="338"/>
  <c r="BO47" i="338"/>
  <c r="BN47" i="338"/>
  <c r="BM47" i="338"/>
  <c r="BL47" i="338"/>
  <c r="BP47" i="338" s="1"/>
  <c r="BK47" i="338"/>
  <c r="BJ47" i="338"/>
  <c r="AJ47" i="338"/>
  <c r="AI47" i="338"/>
  <c r="AT47" i="338" s="1"/>
  <c r="AB47" i="338"/>
  <c r="AL47" i="338" s="1"/>
  <c r="AW47" i="338" s="1"/>
  <c r="W47" i="338"/>
  <c r="U47" i="338"/>
  <c r="S47" i="338"/>
  <c r="Q47" i="338"/>
  <c r="O47" i="338"/>
  <c r="M47" i="338"/>
  <c r="L47" i="338"/>
  <c r="BO46" i="338"/>
  <c r="BN46" i="338"/>
  <c r="BM46" i="338"/>
  <c r="BL46" i="338"/>
  <c r="BP46" i="338" s="1"/>
  <c r="BK46" i="338"/>
  <c r="BJ46" i="338"/>
  <c r="AL46" i="338"/>
  <c r="AW46" i="338" s="1"/>
  <c r="Z46" i="338"/>
  <c r="AE46" i="338" s="1"/>
  <c r="X46" i="338"/>
  <c r="W46" i="338"/>
  <c r="T46" i="338"/>
  <c r="T51" i="338" s="1"/>
  <c r="AA48" i="338" s="1"/>
  <c r="S46" i="338"/>
  <c r="S51" i="338" s="1"/>
  <c r="AA47" i="338" s="1"/>
  <c r="P46" i="338"/>
  <c r="O46" i="338"/>
  <c r="L46" i="338"/>
  <c r="H46" i="338"/>
  <c r="C46" i="338"/>
  <c r="H47" i="338" s="1"/>
  <c r="BO45" i="338"/>
  <c r="BN45" i="338"/>
  <c r="BM45" i="338"/>
  <c r="BL45" i="338"/>
  <c r="BK45" i="338"/>
  <c r="BJ45" i="338"/>
  <c r="BP45" i="338" s="1"/>
  <c r="Z45" i="338"/>
  <c r="V45" i="338"/>
  <c r="V51" i="338" s="1"/>
  <c r="AB46" i="338" s="1"/>
  <c r="U45" i="338"/>
  <c r="U51" i="338" s="1"/>
  <c r="AB45" i="338" s="1"/>
  <c r="AL45" i="338" s="1"/>
  <c r="AW45" i="338" s="1"/>
  <c r="R45" i="338"/>
  <c r="R51" i="338" s="1"/>
  <c r="AA46" i="338" s="1"/>
  <c r="Q45" i="338"/>
  <c r="Q51" i="338" s="1"/>
  <c r="AA45" i="338" s="1"/>
  <c r="AK45" i="338" s="1"/>
  <c r="N45" i="338"/>
  <c r="N51" i="338" s="1"/>
  <c r="M45" i="338"/>
  <c r="M51" i="338" s="1"/>
  <c r="L45" i="338"/>
  <c r="H45" i="338"/>
  <c r="C48" i="338" s="1"/>
  <c r="C45" i="338"/>
  <c r="CT44" i="338"/>
  <c r="CP44" i="338"/>
  <c r="CK44" i="338"/>
  <c r="CF44" i="338"/>
  <c r="BY44" i="338"/>
  <c r="AP44" i="338"/>
  <c r="C40" i="338"/>
  <c r="BO39" i="338"/>
  <c r="BN39" i="338"/>
  <c r="BM39" i="338"/>
  <c r="BL39" i="338"/>
  <c r="BP39" i="338" s="1"/>
  <c r="BK39" i="338"/>
  <c r="BJ39" i="338"/>
  <c r="W39" i="338"/>
  <c r="V39" i="338"/>
  <c r="S39" i="338"/>
  <c r="R39" i="338"/>
  <c r="O39" i="338"/>
  <c r="N39" i="338"/>
  <c r="L39" i="338"/>
  <c r="H39" i="338"/>
  <c r="BO38" i="338"/>
  <c r="BN38" i="338"/>
  <c r="BM38" i="338"/>
  <c r="BL38" i="338"/>
  <c r="BP38" i="338" s="1"/>
  <c r="BK38" i="338"/>
  <c r="BJ38" i="338"/>
  <c r="X38" i="338"/>
  <c r="U38" i="338"/>
  <c r="T38" i="338"/>
  <c r="Q38" i="338"/>
  <c r="P38" i="338"/>
  <c r="M38" i="338"/>
  <c r="L38" i="338"/>
  <c r="BO37" i="338"/>
  <c r="BN37" i="338"/>
  <c r="BM37" i="338"/>
  <c r="BL37" i="338"/>
  <c r="BP37" i="338" s="1"/>
  <c r="BK37" i="338"/>
  <c r="BJ37" i="338"/>
  <c r="AJ37" i="338"/>
  <c r="AB37" i="338"/>
  <c r="AL37" i="338" s="1"/>
  <c r="AW37" i="338" s="1"/>
  <c r="X37" i="338"/>
  <c r="V37" i="338"/>
  <c r="V40" i="338" s="1"/>
  <c r="AB35" i="338" s="1"/>
  <c r="AL35" i="338" s="1"/>
  <c r="AW35" i="338" s="1"/>
  <c r="T37" i="338"/>
  <c r="R37" i="338"/>
  <c r="P37" i="338"/>
  <c r="N37" i="338"/>
  <c r="N40" i="338" s="1"/>
  <c r="Z35" i="338" s="1"/>
  <c r="L37" i="338"/>
  <c r="BO36" i="338"/>
  <c r="BN36" i="338"/>
  <c r="BM36" i="338"/>
  <c r="BL36" i="338"/>
  <c r="BP36" i="338" s="1"/>
  <c r="BK36" i="338"/>
  <c r="BJ36" i="338"/>
  <c r="W36" i="338"/>
  <c r="U36" i="338"/>
  <c r="S36" i="338"/>
  <c r="Q36" i="338"/>
  <c r="O36" i="338"/>
  <c r="M36" i="338"/>
  <c r="L36" i="338"/>
  <c r="BO35" i="338"/>
  <c r="BN35" i="338"/>
  <c r="BM35" i="338"/>
  <c r="BL35" i="338"/>
  <c r="BP35" i="338" s="1"/>
  <c r="BK35" i="338"/>
  <c r="BJ35" i="338"/>
  <c r="AI35" i="338"/>
  <c r="AT35" i="338" s="1"/>
  <c r="X35" i="338"/>
  <c r="X40" i="338" s="1"/>
  <c r="W35" i="338"/>
  <c r="W40" i="338" s="1"/>
  <c r="AB36" i="338" s="1"/>
  <c r="AL36" i="338" s="1"/>
  <c r="AW36" i="338" s="1"/>
  <c r="T35" i="338"/>
  <c r="T40" i="338" s="1"/>
  <c r="AA37" i="338" s="1"/>
  <c r="S35" i="338"/>
  <c r="S40" i="338" s="1"/>
  <c r="AA36" i="338" s="1"/>
  <c r="P35" i="338"/>
  <c r="P40" i="338" s="1"/>
  <c r="Z37" i="338" s="1"/>
  <c r="O35" i="338"/>
  <c r="O40" i="338" s="1"/>
  <c r="Z36" i="338" s="1"/>
  <c r="L35" i="338"/>
  <c r="H35" i="338"/>
  <c r="C35" i="338"/>
  <c r="H36" i="338" s="1"/>
  <c r="BO34" i="338"/>
  <c r="BN34" i="338"/>
  <c r="BM34" i="338"/>
  <c r="BL34" i="338"/>
  <c r="BP34" i="338" s="1"/>
  <c r="BK34" i="338"/>
  <c r="BJ34" i="338"/>
  <c r="AI34" i="338"/>
  <c r="AT34" i="338" s="1"/>
  <c r="AA34" i="338"/>
  <c r="AK34" i="338" s="1"/>
  <c r="V34" i="338"/>
  <c r="U34" i="338"/>
  <c r="U40" i="338" s="1"/>
  <c r="AB34" i="338" s="1"/>
  <c r="AL34" i="338" s="1"/>
  <c r="AW34" i="338" s="1"/>
  <c r="R34" i="338"/>
  <c r="R40" i="338" s="1"/>
  <c r="AA35" i="338" s="1"/>
  <c r="Q34" i="338"/>
  <c r="Q40" i="338" s="1"/>
  <c r="N34" i="338"/>
  <c r="M34" i="338"/>
  <c r="M40" i="338" s="1"/>
  <c r="Z34" i="338" s="1"/>
  <c r="L34" i="338"/>
  <c r="H34" i="338"/>
  <c r="C34" i="338"/>
  <c r="C38" i="338" s="1"/>
  <c r="AO33" i="338"/>
  <c r="AN33" i="338"/>
  <c r="C29" i="338"/>
  <c r="BO28" i="338"/>
  <c r="BN28" i="338"/>
  <c r="BM28" i="338"/>
  <c r="BL28" i="338"/>
  <c r="BP28" i="338" s="1"/>
  <c r="BK28" i="338"/>
  <c r="BJ28" i="338"/>
  <c r="W28" i="338"/>
  <c r="V28" i="338"/>
  <c r="S28" i="338"/>
  <c r="R28" i="338"/>
  <c r="O28" i="338"/>
  <c r="N28" i="338"/>
  <c r="L28" i="338"/>
  <c r="H28" i="338"/>
  <c r="BO27" i="338"/>
  <c r="BN27" i="338"/>
  <c r="BM27" i="338"/>
  <c r="BL27" i="338"/>
  <c r="BK27" i="338"/>
  <c r="BJ27" i="338"/>
  <c r="BP27" i="338" s="1"/>
  <c r="X27" i="338"/>
  <c r="U27" i="338"/>
  <c r="T27" i="338"/>
  <c r="Q27" i="338"/>
  <c r="P27" i="338"/>
  <c r="M27" i="338"/>
  <c r="L27" i="338"/>
  <c r="H27" i="338"/>
  <c r="BO26" i="338"/>
  <c r="BN26" i="338"/>
  <c r="BM26" i="338"/>
  <c r="BL26" i="338"/>
  <c r="BK26" i="338"/>
  <c r="BJ26" i="338"/>
  <c r="BP26" i="338" s="1"/>
  <c r="X26" i="338"/>
  <c r="V26" i="338"/>
  <c r="T26" i="338"/>
  <c r="R26" i="338"/>
  <c r="R29" i="338" s="1"/>
  <c r="AA24" i="338" s="1"/>
  <c r="P26" i="338"/>
  <c r="N26" i="338"/>
  <c r="L26" i="338"/>
  <c r="H26" i="338"/>
  <c r="BO25" i="338"/>
  <c r="BN25" i="338"/>
  <c r="BM25" i="338"/>
  <c r="BL25" i="338"/>
  <c r="BK25" i="338"/>
  <c r="BP25" i="338" s="1"/>
  <c r="BJ25" i="338"/>
  <c r="AI25" i="338"/>
  <c r="AT25" i="338" s="1"/>
  <c r="W25" i="338"/>
  <c r="U25" i="338"/>
  <c r="S25" i="338"/>
  <c r="S29" i="338" s="1"/>
  <c r="AA25" i="338" s="1"/>
  <c r="Q25" i="338"/>
  <c r="O25" i="338"/>
  <c r="M25" i="338"/>
  <c r="L25" i="338"/>
  <c r="H25" i="338"/>
  <c r="BO24" i="338"/>
  <c r="BN24" i="338"/>
  <c r="BM24" i="338"/>
  <c r="BL24" i="338"/>
  <c r="BP24" i="338" s="1"/>
  <c r="BK24" i="338"/>
  <c r="BJ24" i="338"/>
  <c r="X24" i="338"/>
  <c r="X29" i="338" s="1"/>
  <c r="AB26" i="338" s="1"/>
  <c r="AL26" i="338" s="1"/>
  <c r="AW26" i="338" s="1"/>
  <c r="W24" i="338"/>
  <c r="W29" i="338" s="1"/>
  <c r="AB25" i="338" s="1"/>
  <c r="AL25" i="338" s="1"/>
  <c r="AW25" i="338" s="1"/>
  <c r="T24" i="338"/>
  <c r="T29" i="338" s="1"/>
  <c r="AA26" i="338" s="1"/>
  <c r="S24" i="338"/>
  <c r="P24" i="338"/>
  <c r="P29" i="338" s="1"/>
  <c r="Z26" i="338" s="1"/>
  <c r="O24" i="338"/>
  <c r="O29" i="338" s="1"/>
  <c r="Z25" i="338" s="1"/>
  <c r="L24" i="338"/>
  <c r="H24" i="338"/>
  <c r="AI26" i="338" s="1"/>
  <c r="C24" i="338"/>
  <c r="CK23" i="338"/>
  <c r="CA23" i="338"/>
  <c r="BO23" i="338"/>
  <c r="BN23" i="338"/>
  <c r="BM23" i="338"/>
  <c r="BL23" i="338"/>
  <c r="BK23" i="338"/>
  <c r="BJ23" i="338"/>
  <c r="BP23" i="338" s="1"/>
  <c r="V23" i="338"/>
  <c r="V29" i="338" s="1"/>
  <c r="AB24" i="338" s="1"/>
  <c r="AL24" i="338" s="1"/>
  <c r="AW24" i="338" s="1"/>
  <c r="U23" i="338"/>
  <c r="U29" i="338" s="1"/>
  <c r="AB23" i="338" s="1"/>
  <c r="AL23" i="338" s="1"/>
  <c r="AW23" i="338" s="1"/>
  <c r="R23" i="338"/>
  <c r="Q23" i="338"/>
  <c r="Q29" i="338" s="1"/>
  <c r="AA23" i="338" s="1"/>
  <c r="N23" i="338"/>
  <c r="N29" i="338" s="1"/>
  <c r="Z24" i="338" s="1"/>
  <c r="M23" i="338"/>
  <c r="M29" i="338" s="1"/>
  <c r="Z23" i="338" s="1"/>
  <c r="L23" i="338"/>
  <c r="H23" i="338"/>
  <c r="C26" i="338" s="1"/>
  <c r="C23" i="338"/>
  <c r="C27" i="338" s="1"/>
  <c r="AP22" i="338"/>
  <c r="CF19" i="338"/>
  <c r="U18" i="338"/>
  <c r="AB12" i="338" s="1"/>
  <c r="AL12" i="338" s="1"/>
  <c r="AW12" i="338" s="1"/>
  <c r="T18" i="338"/>
  <c r="AA15" i="338" s="1"/>
  <c r="M18" i="338"/>
  <c r="C18" i="338"/>
  <c r="BO17" i="338"/>
  <c r="BN17" i="338"/>
  <c r="BM17" i="338"/>
  <c r="BL17" i="338"/>
  <c r="BK17" i="338"/>
  <c r="BJ17" i="338"/>
  <c r="BP17" i="338" s="1"/>
  <c r="W17" i="338"/>
  <c r="V17" i="338"/>
  <c r="S17" i="338"/>
  <c r="R17" i="338"/>
  <c r="O17" i="338"/>
  <c r="N17" i="338"/>
  <c r="L17" i="338"/>
  <c r="BO16" i="338"/>
  <c r="BN16" i="338"/>
  <c r="BM16" i="338"/>
  <c r="BL16" i="338"/>
  <c r="BK16" i="338"/>
  <c r="BJ16" i="338"/>
  <c r="BP16" i="338" s="1"/>
  <c r="X16" i="338"/>
  <c r="U16" i="338"/>
  <c r="T16" i="338"/>
  <c r="Q16" i="338"/>
  <c r="P16" i="338"/>
  <c r="M16" i="338"/>
  <c r="L16" i="338"/>
  <c r="BO15" i="338"/>
  <c r="BN15" i="338"/>
  <c r="BM15" i="338"/>
  <c r="BL15" i="338"/>
  <c r="BK15" i="338"/>
  <c r="BJ15" i="338"/>
  <c r="BP15" i="338" s="1"/>
  <c r="X15" i="338"/>
  <c r="V15" i="338"/>
  <c r="T15" i="338"/>
  <c r="R15" i="338"/>
  <c r="P15" i="338"/>
  <c r="N15" i="338"/>
  <c r="L15" i="338"/>
  <c r="BO14" i="338"/>
  <c r="BN14" i="338"/>
  <c r="BM14" i="338"/>
  <c r="BL14" i="338"/>
  <c r="BK14" i="338"/>
  <c r="BJ14" i="338"/>
  <c r="BP14" i="338" s="1"/>
  <c r="W14" i="338"/>
  <c r="U14" i="338"/>
  <c r="S14" i="338"/>
  <c r="Q14" i="338"/>
  <c r="O14" i="338"/>
  <c r="M14" i="338"/>
  <c r="L14" i="338"/>
  <c r="BO13" i="338"/>
  <c r="BN13" i="338"/>
  <c r="BM13" i="338"/>
  <c r="BL13" i="338"/>
  <c r="BK13" i="338"/>
  <c r="BJ13" i="338"/>
  <c r="BP13" i="338" s="1"/>
  <c r="X13" i="338"/>
  <c r="X18" i="338" s="1"/>
  <c r="AB15" i="338" s="1"/>
  <c r="AL15" i="338" s="1"/>
  <c r="AW15" i="338" s="1"/>
  <c r="W13" i="338"/>
  <c r="W18" i="338" s="1"/>
  <c r="AB14" i="338" s="1"/>
  <c r="AL14" i="338" s="1"/>
  <c r="AW14" i="338" s="1"/>
  <c r="T13" i="338"/>
  <c r="S13" i="338"/>
  <c r="S18" i="338" s="1"/>
  <c r="AA14" i="338" s="1"/>
  <c r="P13" i="338"/>
  <c r="P18" i="338" s="1"/>
  <c r="Z15" i="338" s="1"/>
  <c r="O13" i="338"/>
  <c r="O18" i="338" s="1"/>
  <c r="Z14" i="338" s="1"/>
  <c r="L13" i="338"/>
  <c r="H13" i="338"/>
  <c r="H16" i="338" s="1"/>
  <c r="C13" i="338"/>
  <c r="H14" i="338" s="1"/>
  <c r="BO12" i="338"/>
  <c r="BN12" i="338"/>
  <c r="BM12" i="338"/>
  <c r="BL12" i="338"/>
  <c r="BK12" i="338"/>
  <c r="BJ12" i="338"/>
  <c r="BP12" i="338" s="1"/>
  <c r="Z12" i="338"/>
  <c r="AD12" i="338" s="1"/>
  <c r="V12" i="338"/>
  <c r="V18" i="338" s="1"/>
  <c r="AB13" i="338" s="1"/>
  <c r="AL13" i="338" s="1"/>
  <c r="AW13" i="338" s="1"/>
  <c r="U12" i="338"/>
  <c r="R12" i="338"/>
  <c r="R18" i="338" s="1"/>
  <c r="AA13" i="338" s="1"/>
  <c r="Q12" i="338"/>
  <c r="Q18" i="338" s="1"/>
  <c r="AA12" i="338" s="1"/>
  <c r="N12" i="338"/>
  <c r="N18" i="338" s="1"/>
  <c r="Z13" i="338" s="1"/>
  <c r="M12" i="338"/>
  <c r="L12" i="338"/>
  <c r="H12" i="338"/>
  <c r="C17" i="338" s="1"/>
  <c r="C12" i="338"/>
  <c r="C16" i="338" s="1"/>
  <c r="BO94" i="337"/>
  <c r="BN94" i="337"/>
  <c r="BM94" i="337"/>
  <c r="BL94" i="337"/>
  <c r="BK94" i="337"/>
  <c r="BJ94" i="337"/>
  <c r="BO93" i="337"/>
  <c r="BN93" i="337"/>
  <c r="BM93" i="337"/>
  <c r="BL93" i="337"/>
  <c r="BK93" i="337"/>
  <c r="BJ93" i="337"/>
  <c r="BO92" i="337"/>
  <c r="BN92" i="337"/>
  <c r="BM92" i="337"/>
  <c r="BL92" i="337"/>
  <c r="BK92" i="337"/>
  <c r="BJ92" i="337"/>
  <c r="BO91" i="337"/>
  <c r="BN91" i="337"/>
  <c r="BM91" i="337"/>
  <c r="BL91" i="337"/>
  <c r="BK91" i="337"/>
  <c r="BJ91" i="337"/>
  <c r="BO90" i="337"/>
  <c r="BN90" i="337"/>
  <c r="BM90" i="337"/>
  <c r="BL90" i="337"/>
  <c r="BK90" i="337"/>
  <c r="BJ90" i="337"/>
  <c r="BX89" i="337"/>
  <c r="BO89" i="337"/>
  <c r="BN89" i="337"/>
  <c r="BM89" i="337"/>
  <c r="BL89" i="337"/>
  <c r="BK89" i="337"/>
  <c r="BJ89" i="337"/>
  <c r="BV77" i="337"/>
  <c r="BV76" i="337"/>
  <c r="BS76" i="337"/>
  <c r="CC75" i="337"/>
  <c r="CC74" i="337"/>
  <c r="C74" i="337"/>
  <c r="BV73" i="337"/>
  <c r="BS73" i="337"/>
  <c r="C73" i="337"/>
  <c r="BV72" i="337"/>
  <c r="BS72" i="337"/>
  <c r="BO72" i="337"/>
  <c r="BN72" i="337"/>
  <c r="BM72" i="337"/>
  <c r="BL72" i="337"/>
  <c r="BK72" i="337"/>
  <c r="BJ72" i="337"/>
  <c r="BP72" i="337" s="1"/>
  <c r="W72" i="337"/>
  <c r="V72" i="337"/>
  <c r="S72" i="337"/>
  <c r="R72" i="337"/>
  <c r="O72" i="337"/>
  <c r="N72" i="337"/>
  <c r="L72" i="337"/>
  <c r="CH71" i="337"/>
  <c r="BO71" i="337"/>
  <c r="BN71" i="337"/>
  <c r="BM71" i="337"/>
  <c r="BL71" i="337"/>
  <c r="BK71" i="337"/>
  <c r="BJ71" i="337"/>
  <c r="X71" i="337"/>
  <c r="U71" i="337"/>
  <c r="T71" i="337"/>
  <c r="Q71" i="337"/>
  <c r="Q73" i="337" s="1"/>
  <c r="AA67" i="337" s="1"/>
  <c r="P71" i="337"/>
  <c r="M71" i="337"/>
  <c r="L71" i="337"/>
  <c r="CH70" i="337"/>
  <c r="BO70" i="337"/>
  <c r="BN70" i="337"/>
  <c r="BM70" i="337"/>
  <c r="BL70" i="337"/>
  <c r="BK70" i="337"/>
  <c r="BJ70" i="337"/>
  <c r="BP70" i="337" s="1"/>
  <c r="X70" i="337"/>
  <c r="X73" i="337" s="1"/>
  <c r="AB70" i="337" s="1"/>
  <c r="AL70" i="337" s="1"/>
  <c r="AW70" i="337" s="1"/>
  <c r="V70" i="337"/>
  <c r="V74" i="337" s="1"/>
  <c r="T70" i="337"/>
  <c r="R70" i="337"/>
  <c r="P70" i="337"/>
  <c r="P73" i="337" s="1"/>
  <c r="Z70" i="337" s="1"/>
  <c r="N70" i="337"/>
  <c r="N74" i="337" s="1"/>
  <c r="L70" i="337"/>
  <c r="C70" i="337"/>
  <c r="BV69" i="337"/>
  <c r="BO69" i="337"/>
  <c r="BN69" i="337"/>
  <c r="BM69" i="337"/>
  <c r="BL69" i="337"/>
  <c r="BP69" i="337" s="1"/>
  <c r="BK69" i="337"/>
  <c r="BJ69" i="337"/>
  <c r="AI69" i="337"/>
  <c r="AT69" i="337" s="1"/>
  <c r="W69" i="337"/>
  <c r="U69" i="337"/>
  <c r="S69" i="337"/>
  <c r="Q69" i="337"/>
  <c r="O69" i="337"/>
  <c r="M69" i="337"/>
  <c r="L69" i="337"/>
  <c r="BV68" i="337"/>
  <c r="BS68" i="337"/>
  <c r="BO68" i="337"/>
  <c r="BN68" i="337"/>
  <c r="BM68" i="337"/>
  <c r="BL68" i="337"/>
  <c r="BP68" i="337" s="1"/>
  <c r="BK68" i="337"/>
  <c r="BJ68" i="337"/>
  <c r="AI68" i="337"/>
  <c r="AA68" i="337"/>
  <c r="X68" i="337"/>
  <c r="W68" i="337"/>
  <c r="W73" i="337" s="1"/>
  <c r="AB69" i="337" s="1"/>
  <c r="AL69" i="337" s="1"/>
  <c r="AW69" i="337" s="1"/>
  <c r="T68" i="337"/>
  <c r="S68" i="337"/>
  <c r="S73" i="337" s="1"/>
  <c r="AA69" i="337" s="1"/>
  <c r="P68" i="337"/>
  <c r="O68" i="337"/>
  <c r="O73" i="337" s="1"/>
  <c r="Z69" i="337" s="1"/>
  <c r="AJ69" i="337" s="1"/>
  <c r="L68" i="337"/>
  <c r="H68" i="337"/>
  <c r="C68" i="337"/>
  <c r="H72" i="337" s="1"/>
  <c r="CC67" i="337"/>
  <c r="BO67" i="337"/>
  <c r="BN67" i="337"/>
  <c r="BM67" i="337"/>
  <c r="BL67" i="337"/>
  <c r="BK67" i="337"/>
  <c r="BJ67" i="337"/>
  <c r="V67" i="337"/>
  <c r="V73" i="337" s="1"/>
  <c r="AB68" i="337" s="1"/>
  <c r="AL68" i="337" s="1"/>
  <c r="AW68" i="337" s="1"/>
  <c r="U67" i="337"/>
  <c r="U73" i="337" s="1"/>
  <c r="AB67" i="337" s="1"/>
  <c r="AL67" i="337" s="1"/>
  <c r="AW67" i="337" s="1"/>
  <c r="R67" i="337"/>
  <c r="R73" i="337" s="1"/>
  <c r="R74" i="337" s="1"/>
  <c r="Q67" i="337"/>
  <c r="N67" i="337"/>
  <c r="N73" i="337" s="1"/>
  <c r="Z68" i="337" s="1"/>
  <c r="M67" i="337"/>
  <c r="M73" i="337" s="1"/>
  <c r="Z67" i="337" s="1"/>
  <c r="L67" i="337"/>
  <c r="H67" i="337"/>
  <c r="C72" i="337" s="1"/>
  <c r="C67" i="337"/>
  <c r="CC66" i="337"/>
  <c r="AP66" i="337"/>
  <c r="BV65" i="337"/>
  <c r="BS65" i="337"/>
  <c r="BV64" i="337"/>
  <c r="BS64" i="337"/>
  <c r="C62" i="337"/>
  <c r="BV61" i="337"/>
  <c r="BO61" i="337"/>
  <c r="BN61" i="337"/>
  <c r="BM61" i="337"/>
  <c r="BL61" i="337"/>
  <c r="BK61" i="337"/>
  <c r="BJ61" i="337"/>
  <c r="W61" i="337"/>
  <c r="V61" i="337"/>
  <c r="S61" i="337"/>
  <c r="R61" i="337"/>
  <c r="O61" i="337"/>
  <c r="N61" i="337"/>
  <c r="L61" i="337"/>
  <c r="CM60" i="337"/>
  <c r="BV60" i="337"/>
  <c r="BS60" i="337"/>
  <c r="BO60" i="337"/>
  <c r="BN60" i="337"/>
  <c r="BM60" i="337"/>
  <c r="BL60" i="337"/>
  <c r="BK60" i="337"/>
  <c r="BJ60" i="337"/>
  <c r="X60" i="337"/>
  <c r="U60" i="337"/>
  <c r="T60" i="337"/>
  <c r="T62" i="337" s="1"/>
  <c r="AA59" i="337" s="1"/>
  <c r="Q60" i="337"/>
  <c r="P60" i="337"/>
  <c r="M60" i="337"/>
  <c r="L60" i="337"/>
  <c r="CM59" i="337"/>
  <c r="CC59" i="337"/>
  <c r="BO59" i="337"/>
  <c r="BN59" i="337"/>
  <c r="BM59" i="337"/>
  <c r="BL59" i="337"/>
  <c r="BK59" i="337"/>
  <c r="BJ59" i="337"/>
  <c r="X59" i="337"/>
  <c r="V59" i="337"/>
  <c r="T59" i="337"/>
  <c r="R59" i="337"/>
  <c r="P59" i="337"/>
  <c r="N59" i="337"/>
  <c r="L59" i="337"/>
  <c r="C59" i="337"/>
  <c r="CC58" i="337"/>
  <c r="BO58" i="337"/>
  <c r="BN58" i="337"/>
  <c r="BM58" i="337"/>
  <c r="BL58" i="337"/>
  <c r="BP58" i="337" s="1"/>
  <c r="BK58" i="337"/>
  <c r="BJ58" i="337"/>
  <c r="W58" i="337"/>
  <c r="U58" i="337"/>
  <c r="S58" i="337"/>
  <c r="Q58" i="337"/>
  <c r="Q62" i="337" s="1"/>
  <c r="AA56" i="337" s="1"/>
  <c r="O58" i="337"/>
  <c r="M58" i="337"/>
  <c r="L58" i="337"/>
  <c r="H58" i="337"/>
  <c r="BV57" i="337"/>
  <c r="BO57" i="337"/>
  <c r="BN57" i="337"/>
  <c r="BM57" i="337"/>
  <c r="BL57" i="337"/>
  <c r="BK57" i="337"/>
  <c r="BJ57" i="337"/>
  <c r="X57" i="337"/>
  <c r="X62" i="337" s="1"/>
  <c r="AB59" i="337" s="1"/>
  <c r="AL59" i="337" s="1"/>
  <c r="AW59" i="337" s="1"/>
  <c r="W57" i="337"/>
  <c r="W62" i="337" s="1"/>
  <c r="AB58" i="337" s="1"/>
  <c r="AL58" i="337" s="1"/>
  <c r="AW58" i="337" s="1"/>
  <c r="T57" i="337"/>
  <c r="S57" i="337"/>
  <c r="S62" i="337" s="1"/>
  <c r="AA58" i="337" s="1"/>
  <c r="P57" i="337"/>
  <c r="P62" i="337" s="1"/>
  <c r="Z59" i="337" s="1"/>
  <c r="O57" i="337"/>
  <c r="O62" i="337" s="1"/>
  <c r="Z58" i="337" s="1"/>
  <c r="L57" i="337"/>
  <c r="H57" i="337"/>
  <c r="H60" i="337" s="1"/>
  <c r="C57" i="337"/>
  <c r="H61" i="337" s="1"/>
  <c r="BV56" i="337"/>
  <c r="BS56" i="337"/>
  <c r="BO56" i="337"/>
  <c r="BN56" i="337"/>
  <c r="BM56" i="337"/>
  <c r="BL56" i="337"/>
  <c r="BK56" i="337"/>
  <c r="BJ56" i="337"/>
  <c r="BP56" i="337" s="1"/>
  <c r="V56" i="337"/>
  <c r="V62" i="337" s="1"/>
  <c r="AB57" i="337" s="1"/>
  <c r="AL57" i="337" s="1"/>
  <c r="AW57" i="337" s="1"/>
  <c r="U56" i="337"/>
  <c r="U62" i="337" s="1"/>
  <c r="AB56" i="337" s="1"/>
  <c r="AL56" i="337" s="1"/>
  <c r="AW56" i="337" s="1"/>
  <c r="R56" i="337"/>
  <c r="R62" i="337" s="1"/>
  <c r="AA57" i="337" s="1"/>
  <c r="AK57" i="337" s="1"/>
  <c r="Q56" i="337"/>
  <c r="N56" i="337"/>
  <c r="N62" i="337" s="1"/>
  <c r="Z57" i="337" s="1"/>
  <c r="M56" i="337"/>
  <c r="M62" i="337" s="1"/>
  <c r="Z56" i="337" s="1"/>
  <c r="L56" i="337"/>
  <c r="H56" i="337"/>
  <c r="C61" i="337" s="1"/>
  <c r="C56" i="337"/>
  <c r="CH55" i="337"/>
  <c r="CH54" i="337"/>
  <c r="BV53" i="337"/>
  <c r="BS53" i="337"/>
  <c r="BV52" i="337"/>
  <c r="BS52" i="337"/>
  <c r="CC51" i="337"/>
  <c r="C51" i="337"/>
  <c r="CC50" i="337"/>
  <c r="BO50" i="337"/>
  <c r="BN50" i="337"/>
  <c r="BM50" i="337"/>
  <c r="BL50" i="337"/>
  <c r="BK50" i="337"/>
  <c r="BJ50" i="337"/>
  <c r="BP50" i="337" s="1"/>
  <c r="W50" i="337"/>
  <c r="V50" i="337"/>
  <c r="S50" i="337"/>
  <c r="R50" i="337"/>
  <c r="O50" i="337"/>
  <c r="N50" i="337"/>
  <c r="L50" i="337"/>
  <c r="BV49" i="337"/>
  <c r="BS49" i="337"/>
  <c r="BO49" i="337"/>
  <c r="BN49" i="337"/>
  <c r="BM49" i="337"/>
  <c r="BL49" i="337"/>
  <c r="BK49" i="337"/>
  <c r="BP49" i="337" s="1"/>
  <c r="BJ49" i="337"/>
  <c r="X49" i="337"/>
  <c r="U49" i="337"/>
  <c r="T49" i="337"/>
  <c r="Q49" i="337"/>
  <c r="P49" i="337"/>
  <c r="M49" i="337"/>
  <c r="L49" i="337"/>
  <c r="BV48" i="337"/>
  <c r="BS48" i="337"/>
  <c r="BO48" i="337"/>
  <c r="BN48" i="337"/>
  <c r="BM48" i="337"/>
  <c r="BL48" i="337"/>
  <c r="BK48" i="337"/>
  <c r="BP48" i="337" s="1"/>
  <c r="BJ48" i="337"/>
  <c r="X48" i="337"/>
  <c r="V48" i="337"/>
  <c r="T48" i="337"/>
  <c r="R48" i="337"/>
  <c r="P48" i="337"/>
  <c r="N48" i="337"/>
  <c r="L48" i="337"/>
  <c r="BO47" i="337"/>
  <c r="BN47" i="337"/>
  <c r="BM47" i="337"/>
  <c r="BL47" i="337"/>
  <c r="BP47" i="337" s="1"/>
  <c r="BK47" i="337"/>
  <c r="BJ47" i="337"/>
  <c r="W47" i="337"/>
  <c r="U47" i="337"/>
  <c r="S47" i="337"/>
  <c r="Q47" i="337"/>
  <c r="O47" i="337"/>
  <c r="M47" i="337"/>
  <c r="L47" i="337"/>
  <c r="BO46" i="337"/>
  <c r="BN46" i="337"/>
  <c r="BM46" i="337"/>
  <c r="BL46" i="337"/>
  <c r="BK46" i="337"/>
  <c r="BJ46" i="337"/>
  <c r="BP46" i="337" s="1"/>
  <c r="X46" i="337"/>
  <c r="X51" i="337" s="1"/>
  <c r="AB48" i="337" s="1"/>
  <c r="AL48" i="337" s="1"/>
  <c r="AW48" i="337" s="1"/>
  <c r="W46" i="337"/>
  <c r="W51" i="337" s="1"/>
  <c r="AB47" i="337" s="1"/>
  <c r="AL47" i="337" s="1"/>
  <c r="AW47" i="337" s="1"/>
  <c r="T46" i="337"/>
  <c r="T51" i="337" s="1"/>
  <c r="AA48" i="337" s="1"/>
  <c r="S46" i="337"/>
  <c r="S51" i="337" s="1"/>
  <c r="AA47" i="337" s="1"/>
  <c r="P46" i="337"/>
  <c r="P51" i="337" s="1"/>
  <c r="Z48" i="337" s="1"/>
  <c r="O46" i="337"/>
  <c r="O51" i="337" s="1"/>
  <c r="Z47" i="337" s="1"/>
  <c r="L46" i="337"/>
  <c r="H46" i="337"/>
  <c r="AI48" i="337" s="1"/>
  <c r="C46" i="337"/>
  <c r="AI47" i="337" s="1"/>
  <c r="BO45" i="337"/>
  <c r="BN45" i="337"/>
  <c r="BM45" i="337"/>
  <c r="BL45" i="337"/>
  <c r="BK45" i="337"/>
  <c r="BJ45" i="337"/>
  <c r="BP45" i="337" s="1"/>
  <c r="V45" i="337"/>
  <c r="V51" i="337" s="1"/>
  <c r="AB46" i="337" s="1"/>
  <c r="AL46" i="337" s="1"/>
  <c r="AW46" i="337" s="1"/>
  <c r="U45" i="337"/>
  <c r="U51" i="337" s="1"/>
  <c r="AB45" i="337" s="1"/>
  <c r="AL45" i="337" s="1"/>
  <c r="AW45" i="337" s="1"/>
  <c r="R45" i="337"/>
  <c r="R51" i="337" s="1"/>
  <c r="AA46" i="337" s="1"/>
  <c r="Q45" i="337"/>
  <c r="Q51" i="337" s="1"/>
  <c r="AA45" i="337" s="1"/>
  <c r="N45" i="337"/>
  <c r="N51" i="337" s="1"/>
  <c r="Z46" i="337" s="1"/>
  <c r="M45" i="337"/>
  <c r="M51" i="337" s="1"/>
  <c r="Z45" i="337" s="1"/>
  <c r="L45" i="337"/>
  <c r="H45" i="337"/>
  <c r="C50" i="337" s="1"/>
  <c r="C45" i="337"/>
  <c r="C49" i="337" s="1"/>
  <c r="CT44" i="337"/>
  <c r="CP44" i="337"/>
  <c r="CK44" i="337"/>
  <c r="CF44" i="337"/>
  <c r="BY44" i="337"/>
  <c r="C40" i="337"/>
  <c r="BO39" i="337"/>
  <c r="BN39" i="337"/>
  <c r="BM39" i="337"/>
  <c r="BL39" i="337"/>
  <c r="BP39" i="337" s="1"/>
  <c r="BK39" i="337"/>
  <c r="BJ39" i="337"/>
  <c r="W39" i="337"/>
  <c r="V39" i="337"/>
  <c r="S39" i="337"/>
  <c r="R39" i="337"/>
  <c r="O39" i="337"/>
  <c r="N39" i="337"/>
  <c r="L39" i="337"/>
  <c r="BO38" i="337"/>
  <c r="BN38" i="337"/>
  <c r="BM38" i="337"/>
  <c r="BL38" i="337"/>
  <c r="BK38" i="337"/>
  <c r="BJ38" i="337"/>
  <c r="BP38" i="337" s="1"/>
  <c r="X38" i="337"/>
  <c r="U38" i="337"/>
  <c r="T38" i="337"/>
  <c r="Q38" i="337"/>
  <c r="P38" i="337"/>
  <c r="M38" i="337"/>
  <c r="L38" i="337"/>
  <c r="BO37" i="337"/>
  <c r="BN37" i="337"/>
  <c r="BM37" i="337"/>
  <c r="BL37" i="337"/>
  <c r="BP37" i="337" s="1"/>
  <c r="BK37" i="337"/>
  <c r="BJ37" i="337"/>
  <c r="X37" i="337"/>
  <c r="V37" i="337"/>
  <c r="T37" i="337"/>
  <c r="R37" i="337"/>
  <c r="P37" i="337"/>
  <c r="N37" i="337"/>
  <c r="L37" i="337"/>
  <c r="BO36" i="337"/>
  <c r="BN36" i="337"/>
  <c r="BM36" i="337"/>
  <c r="BL36" i="337"/>
  <c r="BP36" i="337" s="1"/>
  <c r="BK36" i="337"/>
  <c r="BJ36" i="337"/>
  <c r="W36" i="337"/>
  <c r="U36" i="337"/>
  <c r="S36" i="337"/>
  <c r="Q36" i="337"/>
  <c r="O36" i="337"/>
  <c r="M36" i="337"/>
  <c r="L36" i="337"/>
  <c r="BO35" i="337"/>
  <c r="BN35" i="337"/>
  <c r="BM35" i="337"/>
  <c r="BL35" i="337"/>
  <c r="BP35" i="337" s="1"/>
  <c r="BK35" i="337"/>
  <c r="BJ35" i="337"/>
  <c r="X35" i="337"/>
  <c r="X40" i="337" s="1"/>
  <c r="AB37" i="337" s="1"/>
  <c r="AL37" i="337" s="1"/>
  <c r="AW37" i="337" s="1"/>
  <c r="W35" i="337"/>
  <c r="W40" i="337" s="1"/>
  <c r="AB36" i="337" s="1"/>
  <c r="AL36" i="337" s="1"/>
  <c r="AW36" i="337" s="1"/>
  <c r="T35" i="337"/>
  <c r="T40" i="337" s="1"/>
  <c r="AA37" i="337" s="1"/>
  <c r="S35" i="337"/>
  <c r="S40" i="337" s="1"/>
  <c r="AA36" i="337" s="1"/>
  <c r="P35" i="337"/>
  <c r="P40" i="337" s="1"/>
  <c r="Z37" i="337" s="1"/>
  <c r="O35" i="337"/>
  <c r="O40" i="337" s="1"/>
  <c r="Z36" i="337" s="1"/>
  <c r="L35" i="337"/>
  <c r="H35" i="337"/>
  <c r="AI37" i="337" s="1"/>
  <c r="C35" i="337"/>
  <c r="H39" i="337" s="1"/>
  <c r="BO34" i="337"/>
  <c r="BN34" i="337"/>
  <c r="BM34" i="337"/>
  <c r="BL34" i="337"/>
  <c r="BP34" i="337" s="1"/>
  <c r="BK34" i="337"/>
  <c r="BJ34" i="337"/>
  <c r="AI34" i="337"/>
  <c r="AT34" i="337" s="1"/>
  <c r="V34" i="337"/>
  <c r="V40" i="337" s="1"/>
  <c r="AB35" i="337" s="1"/>
  <c r="AL35" i="337" s="1"/>
  <c r="AW35" i="337" s="1"/>
  <c r="U34" i="337"/>
  <c r="U40" i="337" s="1"/>
  <c r="AB34" i="337" s="1"/>
  <c r="AL34" i="337" s="1"/>
  <c r="AW34" i="337" s="1"/>
  <c r="R34" i="337"/>
  <c r="R40" i="337" s="1"/>
  <c r="AA35" i="337" s="1"/>
  <c r="Q34" i="337"/>
  <c r="Q40" i="337" s="1"/>
  <c r="AA34" i="337" s="1"/>
  <c r="N34" i="337"/>
  <c r="N40" i="337" s="1"/>
  <c r="Z35" i="337" s="1"/>
  <c r="M34" i="337"/>
  <c r="M40" i="337" s="1"/>
  <c r="Z34" i="337" s="1"/>
  <c r="L34" i="337"/>
  <c r="H34" i="337"/>
  <c r="AI35" i="337" s="1"/>
  <c r="C34" i="337"/>
  <c r="C38" i="337" s="1"/>
  <c r="AN33" i="337"/>
  <c r="C29" i="337"/>
  <c r="BO28" i="337"/>
  <c r="BN28" i="337"/>
  <c r="BM28" i="337"/>
  <c r="BL28" i="337"/>
  <c r="BP28" i="337" s="1"/>
  <c r="BK28" i="337"/>
  <c r="BJ28" i="337"/>
  <c r="W28" i="337"/>
  <c r="V28" i="337"/>
  <c r="S28" i="337"/>
  <c r="R28" i="337"/>
  <c r="O28" i="337"/>
  <c r="N28" i="337"/>
  <c r="L28" i="337"/>
  <c r="BO27" i="337"/>
  <c r="BN27" i="337"/>
  <c r="BM27" i="337"/>
  <c r="BL27" i="337"/>
  <c r="BK27" i="337"/>
  <c r="BJ27" i="337"/>
  <c r="BP27" i="337" s="1"/>
  <c r="X27" i="337"/>
  <c r="U27" i="337"/>
  <c r="T27" i="337"/>
  <c r="Q27" i="337"/>
  <c r="P27" i="337"/>
  <c r="M27" i="337"/>
  <c r="L27" i="337"/>
  <c r="BO26" i="337"/>
  <c r="BN26" i="337"/>
  <c r="BM26" i="337"/>
  <c r="BL26" i="337"/>
  <c r="BK26" i="337"/>
  <c r="BJ26" i="337"/>
  <c r="BP26" i="337" s="1"/>
  <c r="X26" i="337"/>
  <c r="V26" i="337"/>
  <c r="T26" i="337"/>
  <c r="R26" i="337"/>
  <c r="P26" i="337"/>
  <c r="N26" i="337"/>
  <c r="L26" i="337"/>
  <c r="BO25" i="337"/>
  <c r="BN25" i="337"/>
  <c r="BM25" i="337"/>
  <c r="BL25" i="337"/>
  <c r="BK25" i="337"/>
  <c r="BJ25" i="337"/>
  <c r="BP25" i="337" s="1"/>
  <c r="W25" i="337"/>
  <c r="U25" i="337"/>
  <c r="S25" i="337"/>
  <c r="Q25" i="337"/>
  <c r="O25" i="337"/>
  <c r="M25" i="337"/>
  <c r="L25" i="337"/>
  <c r="BO24" i="337"/>
  <c r="BN24" i="337"/>
  <c r="BM24" i="337"/>
  <c r="BL24" i="337"/>
  <c r="BP24" i="337" s="1"/>
  <c r="BK24" i="337"/>
  <c r="BJ24" i="337"/>
  <c r="AI24" i="337"/>
  <c r="AT24" i="337" s="1"/>
  <c r="X24" i="337"/>
  <c r="X29" i="337" s="1"/>
  <c r="AB26" i="337" s="1"/>
  <c r="AL26" i="337" s="1"/>
  <c r="AW26" i="337" s="1"/>
  <c r="W24" i="337"/>
  <c r="W29" i="337" s="1"/>
  <c r="AB25" i="337" s="1"/>
  <c r="AL25" i="337" s="1"/>
  <c r="AW25" i="337" s="1"/>
  <c r="T24" i="337"/>
  <c r="T29" i="337" s="1"/>
  <c r="AA26" i="337" s="1"/>
  <c r="S24" i="337"/>
  <c r="S29" i="337" s="1"/>
  <c r="AA25" i="337" s="1"/>
  <c r="P24" i="337"/>
  <c r="P29" i="337" s="1"/>
  <c r="Z26" i="337" s="1"/>
  <c r="O24" i="337"/>
  <c r="O29" i="337" s="1"/>
  <c r="Z25" i="337" s="1"/>
  <c r="L24" i="337"/>
  <c r="H24" i="337"/>
  <c r="H27" i="337" s="1"/>
  <c r="C24" i="337"/>
  <c r="H28" i="337" s="1"/>
  <c r="CA23" i="337"/>
  <c r="BO23" i="337"/>
  <c r="BN23" i="337"/>
  <c r="BM23" i="337"/>
  <c r="BL23" i="337"/>
  <c r="BK23" i="337"/>
  <c r="BJ23" i="337"/>
  <c r="BP23" i="337" s="1"/>
  <c r="BP29" i="337" s="1"/>
  <c r="V23" i="337"/>
  <c r="V29" i="337" s="1"/>
  <c r="AB24" i="337" s="1"/>
  <c r="AL24" i="337" s="1"/>
  <c r="AW24" i="337" s="1"/>
  <c r="U23" i="337"/>
  <c r="U29" i="337" s="1"/>
  <c r="AB23" i="337" s="1"/>
  <c r="AL23" i="337" s="1"/>
  <c r="AW23" i="337" s="1"/>
  <c r="R23" i="337"/>
  <c r="R29" i="337" s="1"/>
  <c r="AA24" i="337" s="1"/>
  <c r="Q23" i="337"/>
  <c r="Q29" i="337" s="1"/>
  <c r="AA23" i="337" s="1"/>
  <c r="N23" i="337"/>
  <c r="N29" i="337" s="1"/>
  <c r="Z24" i="337" s="1"/>
  <c r="M23" i="337"/>
  <c r="M29" i="337" s="1"/>
  <c r="Z23" i="337" s="1"/>
  <c r="L23" i="337"/>
  <c r="H23" i="337"/>
  <c r="C26" i="337" s="1"/>
  <c r="C23" i="337"/>
  <c r="C27" i="337" s="1"/>
  <c r="AO22" i="337"/>
  <c r="CF19" i="337"/>
  <c r="CK23" i="337" s="1"/>
  <c r="C18" i="337"/>
  <c r="BO17" i="337"/>
  <c r="BN17" i="337"/>
  <c r="BM17" i="337"/>
  <c r="BL17" i="337"/>
  <c r="BK17" i="337"/>
  <c r="BJ17" i="337"/>
  <c r="BP17" i="337" s="1"/>
  <c r="W17" i="337"/>
  <c r="V17" i="337"/>
  <c r="S17" i="337"/>
  <c r="R17" i="337"/>
  <c r="O17" i="337"/>
  <c r="N17" i="337"/>
  <c r="L17" i="337"/>
  <c r="BO16" i="337"/>
  <c r="BN16" i="337"/>
  <c r="BM16" i="337"/>
  <c r="BL16" i="337"/>
  <c r="BK16" i="337"/>
  <c r="BP16" i="337" s="1"/>
  <c r="BJ16" i="337"/>
  <c r="X16" i="337"/>
  <c r="U16" i="337"/>
  <c r="T16" i="337"/>
  <c r="Q16" i="337"/>
  <c r="P16" i="337"/>
  <c r="M16" i="337"/>
  <c r="L16" i="337"/>
  <c r="BO15" i="337"/>
  <c r="BN15" i="337"/>
  <c r="BM15" i="337"/>
  <c r="BL15" i="337"/>
  <c r="BK15" i="337"/>
  <c r="BJ15" i="337"/>
  <c r="BP15" i="337" s="1"/>
  <c r="X15" i="337"/>
  <c r="V15" i="337"/>
  <c r="T15" i="337"/>
  <c r="R15" i="337"/>
  <c r="P15" i="337"/>
  <c r="N15" i="337"/>
  <c r="L15" i="337"/>
  <c r="BO14" i="337"/>
  <c r="BN14" i="337"/>
  <c r="BM14" i="337"/>
  <c r="BL14" i="337"/>
  <c r="BK14" i="337"/>
  <c r="BJ14" i="337"/>
  <c r="BP14" i="337" s="1"/>
  <c r="W14" i="337"/>
  <c r="U14" i="337"/>
  <c r="S14" i="337"/>
  <c r="Q14" i="337"/>
  <c r="O14" i="337"/>
  <c r="M14" i="337"/>
  <c r="L14" i="337"/>
  <c r="BO13" i="337"/>
  <c r="BN13" i="337"/>
  <c r="BM13" i="337"/>
  <c r="BL13" i="337"/>
  <c r="BK13" i="337"/>
  <c r="BJ13" i="337"/>
  <c r="BP13" i="337" s="1"/>
  <c r="AT13" i="337"/>
  <c r="AI13" i="337"/>
  <c r="AO11" i="337" s="1"/>
  <c r="X13" i="337"/>
  <c r="X18" i="337" s="1"/>
  <c r="AB15" i="337" s="1"/>
  <c r="AL15" i="337" s="1"/>
  <c r="AW15" i="337" s="1"/>
  <c r="W13" i="337"/>
  <c r="W18" i="337" s="1"/>
  <c r="AB14" i="337" s="1"/>
  <c r="AL14" i="337" s="1"/>
  <c r="AW14" i="337" s="1"/>
  <c r="T13" i="337"/>
  <c r="T18" i="337" s="1"/>
  <c r="AA15" i="337" s="1"/>
  <c r="S13" i="337"/>
  <c r="S18" i="337" s="1"/>
  <c r="AA14" i="337" s="1"/>
  <c r="P13" i="337"/>
  <c r="P18" i="337" s="1"/>
  <c r="Z15" i="337" s="1"/>
  <c r="O13" i="337"/>
  <c r="O18" i="337" s="1"/>
  <c r="Z14" i="337" s="1"/>
  <c r="L13" i="337"/>
  <c r="H13" i="337"/>
  <c r="AI15" i="337" s="1"/>
  <c r="C13" i="337"/>
  <c r="H17" i="337" s="1"/>
  <c r="BO12" i="337"/>
  <c r="BN12" i="337"/>
  <c r="BM12" i="337"/>
  <c r="BL12" i="337"/>
  <c r="BK12" i="337"/>
  <c r="BJ12" i="337"/>
  <c r="BP12" i="337" s="1"/>
  <c r="V12" i="337"/>
  <c r="V18" i="337" s="1"/>
  <c r="AB13" i="337" s="1"/>
  <c r="AL13" i="337" s="1"/>
  <c r="AW13" i="337" s="1"/>
  <c r="U12" i="337"/>
  <c r="U18" i="337" s="1"/>
  <c r="AB12" i="337" s="1"/>
  <c r="AL12" i="337" s="1"/>
  <c r="AW12" i="337" s="1"/>
  <c r="R12" i="337"/>
  <c r="R18" i="337" s="1"/>
  <c r="AA13" i="337" s="1"/>
  <c r="Q12" i="337"/>
  <c r="Q18" i="337" s="1"/>
  <c r="AA12" i="337" s="1"/>
  <c r="N12" i="337"/>
  <c r="N18" i="337" s="1"/>
  <c r="Z13" i="337" s="1"/>
  <c r="M12" i="337"/>
  <c r="M18" i="337" s="1"/>
  <c r="Z12" i="337" s="1"/>
  <c r="L12" i="337"/>
  <c r="H12" i="337"/>
  <c r="C15" i="337" s="1"/>
  <c r="C12" i="337"/>
  <c r="C16" i="337" s="1"/>
  <c r="BO94" i="336"/>
  <c r="BN94" i="336"/>
  <c r="BM94" i="336"/>
  <c r="BL94" i="336"/>
  <c r="BK94" i="336"/>
  <c r="BJ94" i="336"/>
  <c r="BO93" i="336"/>
  <c r="BN93" i="336"/>
  <c r="BM93" i="336"/>
  <c r="BL93" i="336"/>
  <c r="BK93" i="336"/>
  <c r="BJ93" i="336"/>
  <c r="BO92" i="336"/>
  <c r="BN92" i="336"/>
  <c r="BM92" i="336"/>
  <c r="BL92" i="336"/>
  <c r="BK92" i="336"/>
  <c r="BJ92" i="336"/>
  <c r="BO91" i="336"/>
  <c r="BN91" i="336"/>
  <c r="BM91" i="336"/>
  <c r="BL91" i="336"/>
  <c r="BK91" i="336"/>
  <c r="BJ91" i="336"/>
  <c r="BO90" i="336"/>
  <c r="BN90" i="336"/>
  <c r="BM90" i="336"/>
  <c r="BL90" i="336"/>
  <c r="BK90" i="336"/>
  <c r="BJ90" i="336"/>
  <c r="BX89" i="336"/>
  <c r="BO89" i="336"/>
  <c r="BN89" i="336"/>
  <c r="BM89" i="336"/>
  <c r="BL89" i="336"/>
  <c r="BK89" i="336"/>
  <c r="BJ89" i="336"/>
  <c r="BV77" i="336"/>
  <c r="BV76" i="336"/>
  <c r="BS76" i="336"/>
  <c r="CC75" i="336"/>
  <c r="CC74" i="336"/>
  <c r="C74" i="336"/>
  <c r="BV73" i="336"/>
  <c r="BS73" i="336"/>
  <c r="C73" i="336"/>
  <c r="BV72" i="336"/>
  <c r="BS72" i="336"/>
  <c r="BO72" i="336"/>
  <c r="BN72" i="336"/>
  <c r="BM72" i="336"/>
  <c r="BL72" i="336"/>
  <c r="BP72" i="336" s="1"/>
  <c r="BK72" i="336"/>
  <c r="BJ72" i="336"/>
  <c r="W72" i="336"/>
  <c r="V72" i="336"/>
  <c r="S72" i="336"/>
  <c r="R72" i="336"/>
  <c r="O72" i="336"/>
  <c r="N72" i="336"/>
  <c r="L72" i="336"/>
  <c r="CH71" i="336"/>
  <c r="BO71" i="336"/>
  <c r="BN71" i="336"/>
  <c r="BM71" i="336"/>
  <c r="BL71" i="336"/>
  <c r="BK71" i="336"/>
  <c r="BJ71" i="336"/>
  <c r="BP71" i="336" s="1"/>
  <c r="X71" i="336"/>
  <c r="U71" i="336"/>
  <c r="T71" i="336"/>
  <c r="Q71" i="336"/>
  <c r="P71" i="336"/>
  <c r="M71" i="336"/>
  <c r="L71" i="336"/>
  <c r="CH70" i="336"/>
  <c r="BO70" i="336"/>
  <c r="BN70" i="336"/>
  <c r="BM70" i="336"/>
  <c r="BL70" i="336"/>
  <c r="BP70" i="336" s="1"/>
  <c r="BK70" i="336"/>
  <c r="BJ70" i="336"/>
  <c r="X70" i="336"/>
  <c r="V70" i="336"/>
  <c r="V74" i="336" s="1"/>
  <c r="T70" i="336"/>
  <c r="R70" i="336"/>
  <c r="P70" i="336"/>
  <c r="N70" i="336"/>
  <c r="N74" i="336" s="1"/>
  <c r="L70" i="336"/>
  <c r="BV69" i="336"/>
  <c r="BO69" i="336"/>
  <c r="BN69" i="336"/>
  <c r="BM69" i="336"/>
  <c r="BL69" i="336"/>
  <c r="BK69" i="336"/>
  <c r="BJ69" i="336"/>
  <c r="BP69" i="336" s="1"/>
  <c r="W69" i="336"/>
  <c r="U69" i="336"/>
  <c r="U74" i="336" s="1"/>
  <c r="S69" i="336"/>
  <c r="Q69" i="336"/>
  <c r="O69" i="336"/>
  <c r="M69" i="336"/>
  <c r="M74" i="336" s="1"/>
  <c r="L69" i="336"/>
  <c r="BV68" i="336"/>
  <c r="BS68" i="336"/>
  <c r="BO68" i="336"/>
  <c r="BN68" i="336"/>
  <c r="BM68" i="336"/>
  <c r="BL68" i="336"/>
  <c r="BK68" i="336"/>
  <c r="BJ68" i="336"/>
  <c r="BP68" i="336" s="1"/>
  <c r="X68" i="336"/>
  <c r="X73" i="336" s="1"/>
  <c r="AB70" i="336" s="1"/>
  <c r="AL70" i="336" s="1"/>
  <c r="AW70" i="336" s="1"/>
  <c r="W68" i="336"/>
  <c r="W73" i="336" s="1"/>
  <c r="AB69" i="336" s="1"/>
  <c r="AL69" i="336" s="1"/>
  <c r="AW69" i="336" s="1"/>
  <c r="T68" i="336"/>
  <c r="T73" i="336" s="1"/>
  <c r="AA70" i="336" s="1"/>
  <c r="S68" i="336"/>
  <c r="S73" i="336" s="1"/>
  <c r="AA69" i="336" s="1"/>
  <c r="P68" i="336"/>
  <c r="P73" i="336" s="1"/>
  <c r="Z70" i="336" s="1"/>
  <c r="O68" i="336"/>
  <c r="O73" i="336" s="1"/>
  <c r="Z69" i="336" s="1"/>
  <c r="L68" i="336"/>
  <c r="H68" i="336"/>
  <c r="H71" i="336" s="1"/>
  <c r="C68" i="336"/>
  <c r="AI69" i="336" s="1"/>
  <c r="CC67" i="336"/>
  <c r="BO67" i="336"/>
  <c r="BN67" i="336"/>
  <c r="BM67" i="336"/>
  <c r="BL67" i="336"/>
  <c r="BP67" i="336" s="1"/>
  <c r="BK67" i="336"/>
  <c r="BJ67" i="336"/>
  <c r="AI67" i="336"/>
  <c r="AT67" i="336" s="1"/>
  <c r="V67" i="336"/>
  <c r="V73" i="336" s="1"/>
  <c r="AB68" i="336" s="1"/>
  <c r="AL68" i="336" s="1"/>
  <c r="AW68" i="336" s="1"/>
  <c r="U67" i="336"/>
  <c r="U73" i="336" s="1"/>
  <c r="AB67" i="336" s="1"/>
  <c r="AL67" i="336" s="1"/>
  <c r="AW67" i="336" s="1"/>
  <c r="R67" i="336"/>
  <c r="R73" i="336" s="1"/>
  <c r="AA68" i="336" s="1"/>
  <c r="Q67" i="336"/>
  <c r="Q73" i="336" s="1"/>
  <c r="AA67" i="336" s="1"/>
  <c r="N67" i="336"/>
  <c r="N73" i="336" s="1"/>
  <c r="Z68" i="336" s="1"/>
  <c r="M67" i="336"/>
  <c r="M73" i="336" s="1"/>
  <c r="Z67" i="336" s="1"/>
  <c r="L67" i="336"/>
  <c r="H67" i="336"/>
  <c r="C72" i="336" s="1"/>
  <c r="C67" i="336"/>
  <c r="C71" i="336" s="1"/>
  <c r="CC66" i="336"/>
  <c r="AN66" i="336"/>
  <c r="BV65" i="336"/>
  <c r="BS65" i="336"/>
  <c r="BV64" i="336"/>
  <c r="BS64" i="336"/>
  <c r="C62" i="336"/>
  <c r="BV61" i="336"/>
  <c r="BO61" i="336"/>
  <c r="BN61" i="336"/>
  <c r="BM61" i="336"/>
  <c r="BL61" i="336"/>
  <c r="BP61" i="336" s="1"/>
  <c r="BK61" i="336"/>
  <c r="BJ61" i="336"/>
  <c r="W61" i="336"/>
  <c r="V61" i="336"/>
  <c r="S61" i="336"/>
  <c r="R61" i="336"/>
  <c r="O61" i="336"/>
  <c r="N61" i="336"/>
  <c r="L61" i="336"/>
  <c r="CM60" i="336"/>
  <c r="BV60" i="336"/>
  <c r="BS60" i="336"/>
  <c r="BO60" i="336"/>
  <c r="BN60" i="336"/>
  <c r="BM60" i="336"/>
  <c r="BL60" i="336"/>
  <c r="BP60" i="336" s="1"/>
  <c r="BK60" i="336"/>
  <c r="BJ60" i="336"/>
  <c r="X60" i="336"/>
  <c r="U60" i="336"/>
  <c r="T60" i="336"/>
  <c r="Q60" i="336"/>
  <c r="P60" i="336"/>
  <c r="M60" i="336"/>
  <c r="L60" i="336"/>
  <c r="CM59" i="336"/>
  <c r="CC59" i="336"/>
  <c r="BO59" i="336"/>
  <c r="BN59" i="336"/>
  <c r="BM59" i="336"/>
  <c r="BL59" i="336"/>
  <c r="BK59" i="336"/>
  <c r="BP59" i="336" s="1"/>
  <c r="BJ59" i="336"/>
  <c r="AI59" i="336"/>
  <c r="AT59" i="336" s="1"/>
  <c r="Z59" i="336"/>
  <c r="AE59" i="336" s="1"/>
  <c r="X59" i="336"/>
  <c r="V59" i="336"/>
  <c r="T59" i="336"/>
  <c r="R59" i="336"/>
  <c r="P59" i="336"/>
  <c r="N59" i="336"/>
  <c r="L59" i="336"/>
  <c r="H59" i="336"/>
  <c r="CC58" i="336"/>
  <c r="BO58" i="336"/>
  <c r="BN58" i="336"/>
  <c r="BM58" i="336"/>
  <c r="BL58" i="336"/>
  <c r="BK58" i="336"/>
  <c r="BJ58" i="336"/>
  <c r="BP58" i="336" s="1"/>
  <c r="AK58" i="336"/>
  <c r="W58" i="336"/>
  <c r="U58" i="336"/>
  <c r="S58" i="336"/>
  <c r="Q58" i="336"/>
  <c r="O58" i="336"/>
  <c r="M58" i="336"/>
  <c r="L58" i="336"/>
  <c r="H58" i="336"/>
  <c r="C58" i="336"/>
  <c r="BV57" i="336"/>
  <c r="BO57" i="336"/>
  <c r="BN57" i="336"/>
  <c r="BM57" i="336"/>
  <c r="BL57" i="336"/>
  <c r="BK57" i="336"/>
  <c r="BJ57" i="336"/>
  <c r="BP57" i="336" s="1"/>
  <c r="AB57" i="336"/>
  <c r="AL57" i="336" s="1"/>
  <c r="AW57" i="336" s="1"/>
  <c r="X57" i="336"/>
  <c r="X62" i="336" s="1"/>
  <c r="AB59" i="336" s="1"/>
  <c r="AL59" i="336" s="1"/>
  <c r="AW59" i="336" s="1"/>
  <c r="W57" i="336"/>
  <c r="W62" i="336" s="1"/>
  <c r="AB58" i="336" s="1"/>
  <c r="AL58" i="336" s="1"/>
  <c r="AW58" i="336" s="1"/>
  <c r="T57" i="336"/>
  <c r="T62" i="336" s="1"/>
  <c r="AA59" i="336" s="1"/>
  <c r="S57" i="336"/>
  <c r="S62" i="336" s="1"/>
  <c r="AA58" i="336" s="1"/>
  <c r="AC58" i="336" s="1"/>
  <c r="P57" i="336"/>
  <c r="P62" i="336" s="1"/>
  <c r="O57" i="336"/>
  <c r="O62" i="336" s="1"/>
  <c r="Z58" i="336" s="1"/>
  <c r="L57" i="336"/>
  <c r="H57" i="336"/>
  <c r="H60" i="336" s="1"/>
  <c r="C57" i="336"/>
  <c r="BV56" i="336"/>
  <c r="BS56" i="336"/>
  <c r="BO56" i="336"/>
  <c r="BN56" i="336"/>
  <c r="BM56" i="336"/>
  <c r="BL56" i="336"/>
  <c r="BP56" i="336" s="1"/>
  <c r="BP62" i="336" s="1"/>
  <c r="BK56" i="336"/>
  <c r="BJ56" i="336"/>
  <c r="AI56" i="336"/>
  <c r="AN55" i="336" s="1"/>
  <c r="AA56" i="336"/>
  <c r="AK56" i="336" s="1"/>
  <c r="Z56" i="336"/>
  <c r="V56" i="336"/>
  <c r="V62" i="336" s="1"/>
  <c r="U56" i="336"/>
  <c r="U62" i="336" s="1"/>
  <c r="AB56" i="336" s="1"/>
  <c r="AL56" i="336" s="1"/>
  <c r="AW56" i="336" s="1"/>
  <c r="R56" i="336"/>
  <c r="R62" i="336" s="1"/>
  <c r="AA57" i="336" s="1"/>
  <c r="Q56" i="336"/>
  <c r="Q62" i="336" s="1"/>
  <c r="N56" i="336"/>
  <c r="N62" i="336" s="1"/>
  <c r="Z57" i="336" s="1"/>
  <c r="M56" i="336"/>
  <c r="M62" i="336" s="1"/>
  <c r="L56" i="336"/>
  <c r="H56" i="336"/>
  <c r="AI57" i="336" s="1"/>
  <c r="C56" i="336"/>
  <c r="C60" i="336" s="1"/>
  <c r="CH55" i="336"/>
  <c r="CH54" i="336"/>
  <c r="BV53" i="336"/>
  <c r="BS53" i="336"/>
  <c r="BV52" i="336"/>
  <c r="BS52" i="336"/>
  <c r="CC51" i="336"/>
  <c r="C51" i="336"/>
  <c r="CC50" i="336"/>
  <c r="BO50" i="336"/>
  <c r="BN50" i="336"/>
  <c r="BM50" i="336"/>
  <c r="BL50" i="336"/>
  <c r="BK50" i="336"/>
  <c r="BJ50" i="336"/>
  <c r="BP50" i="336" s="1"/>
  <c r="W50" i="336"/>
  <c r="V50" i="336"/>
  <c r="V51" i="336" s="1"/>
  <c r="AB46" i="336" s="1"/>
  <c r="AL46" i="336" s="1"/>
  <c r="AW46" i="336" s="1"/>
  <c r="S50" i="336"/>
  <c r="R50" i="336"/>
  <c r="O50" i="336"/>
  <c r="N50" i="336"/>
  <c r="N51" i="336" s="1"/>
  <c r="Z46" i="336" s="1"/>
  <c r="L50" i="336"/>
  <c r="BV49" i="336"/>
  <c r="BS49" i="336"/>
  <c r="BO49" i="336"/>
  <c r="BN49" i="336"/>
  <c r="BM49" i="336"/>
  <c r="BL49" i="336"/>
  <c r="BP49" i="336" s="1"/>
  <c r="BK49" i="336"/>
  <c r="BJ49" i="336"/>
  <c r="X49" i="336"/>
  <c r="U49" i="336"/>
  <c r="T49" i="336"/>
  <c r="Q49" i="336"/>
  <c r="P49" i="336"/>
  <c r="M49" i="336"/>
  <c r="L49" i="336"/>
  <c r="BV48" i="336"/>
  <c r="BS48" i="336"/>
  <c r="BO48" i="336"/>
  <c r="BN48" i="336"/>
  <c r="BM48" i="336"/>
  <c r="BL48" i="336"/>
  <c r="BP48" i="336" s="1"/>
  <c r="BK48" i="336"/>
  <c r="BJ48" i="336"/>
  <c r="AI48" i="336"/>
  <c r="AT48" i="336" s="1"/>
  <c r="X48" i="336"/>
  <c r="V48" i="336"/>
  <c r="T48" i="336"/>
  <c r="R48" i="336"/>
  <c r="P48" i="336"/>
  <c r="N48" i="336"/>
  <c r="L48" i="336"/>
  <c r="H48" i="336"/>
  <c r="BO47" i="336"/>
  <c r="BN47" i="336"/>
  <c r="BM47" i="336"/>
  <c r="BL47" i="336"/>
  <c r="BK47" i="336"/>
  <c r="BJ47" i="336"/>
  <c r="BP47" i="336" s="1"/>
  <c r="W47" i="336"/>
  <c r="U47" i="336"/>
  <c r="S47" i="336"/>
  <c r="Q47" i="336"/>
  <c r="Q51" i="336" s="1"/>
  <c r="AA45" i="336" s="1"/>
  <c r="O47" i="336"/>
  <c r="M47" i="336"/>
  <c r="L47" i="336"/>
  <c r="C47" i="336"/>
  <c r="BO46" i="336"/>
  <c r="BN46" i="336"/>
  <c r="BM46" i="336"/>
  <c r="BL46" i="336"/>
  <c r="BK46" i="336"/>
  <c r="BJ46" i="336"/>
  <c r="BP46" i="336" s="1"/>
  <c r="X46" i="336"/>
  <c r="X51" i="336" s="1"/>
  <c r="AB48" i="336" s="1"/>
  <c r="AL48" i="336" s="1"/>
  <c r="AW48" i="336" s="1"/>
  <c r="W46" i="336"/>
  <c r="W51" i="336" s="1"/>
  <c r="AB47" i="336" s="1"/>
  <c r="AL47" i="336" s="1"/>
  <c r="AW47" i="336" s="1"/>
  <c r="T46" i="336"/>
  <c r="T51" i="336" s="1"/>
  <c r="AA48" i="336" s="1"/>
  <c r="S46" i="336"/>
  <c r="S51" i="336" s="1"/>
  <c r="AA47" i="336" s="1"/>
  <c r="P46" i="336"/>
  <c r="P51" i="336" s="1"/>
  <c r="Z48" i="336" s="1"/>
  <c r="O46" i="336"/>
  <c r="O51" i="336" s="1"/>
  <c r="Z47" i="336" s="1"/>
  <c r="L46" i="336"/>
  <c r="H46" i="336"/>
  <c r="H49" i="336" s="1"/>
  <c r="C46" i="336"/>
  <c r="H47" i="336" s="1"/>
  <c r="BO45" i="336"/>
  <c r="BN45" i="336"/>
  <c r="BM45" i="336"/>
  <c r="BL45" i="336"/>
  <c r="BP45" i="336" s="1"/>
  <c r="BK45" i="336"/>
  <c r="BJ45" i="336"/>
  <c r="AI45" i="336"/>
  <c r="AT45" i="336" s="1"/>
  <c r="V45" i="336"/>
  <c r="U45" i="336"/>
  <c r="U51" i="336" s="1"/>
  <c r="AB45" i="336" s="1"/>
  <c r="AL45" i="336" s="1"/>
  <c r="AW45" i="336" s="1"/>
  <c r="R45" i="336"/>
  <c r="R51" i="336" s="1"/>
  <c r="AA46" i="336" s="1"/>
  <c r="Q45" i="336"/>
  <c r="N45" i="336"/>
  <c r="M45" i="336"/>
  <c r="M51" i="336" s="1"/>
  <c r="Z45" i="336" s="1"/>
  <c r="L45" i="336"/>
  <c r="H45" i="336"/>
  <c r="C48" i="336" s="1"/>
  <c r="C45" i="336"/>
  <c r="C49" i="336" s="1"/>
  <c r="CT44" i="336"/>
  <c r="CP44" i="336"/>
  <c r="CK44" i="336"/>
  <c r="CF44" i="336"/>
  <c r="BY44" i="336"/>
  <c r="AQ44" i="336"/>
  <c r="AN44" i="336"/>
  <c r="U40" i="336"/>
  <c r="AB34" i="336" s="1"/>
  <c r="AL34" i="336" s="1"/>
  <c r="AW34" i="336" s="1"/>
  <c r="T40" i="336"/>
  <c r="AA37" i="336" s="1"/>
  <c r="M40" i="336"/>
  <c r="C40" i="336"/>
  <c r="BO39" i="336"/>
  <c r="BN39" i="336"/>
  <c r="BM39" i="336"/>
  <c r="BL39" i="336"/>
  <c r="BK39" i="336"/>
  <c r="BJ39" i="336"/>
  <c r="BP39" i="336" s="1"/>
  <c r="W39" i="336"/>
  <c r="V39" i="336"/>
  <c r="S39" i="336"/>
  <c r="R39" i="336"/>
  <c r="O39" i="336"/>
  <c r="N39" i="336"/>
  <c r="L39" i="336"/>
  <c r="BO38" i="336"/>
  <c r="BN38" i="336"/>
  <c r="BM38" i="336"/>
  <c r="BL38" i="336"/>
  <c r="BK38" i="336"/>
  <c r="BJ38" i="336"/>
  <c r="BP38" i="336" s="1"/>
  <c r="X38" i="336"/>
  <c r="U38" i="336"/>
  <c r="T38" i="336"/>
  <c r="Q38" i="336"/>
  <c r="P38" i="336"/>
  <c r="M38" i="336"/>
  <c r="L38" i="336"/>
  <c r="BO37" i="336"/>
  <c r="BN37" i="336"/>
  <c r="BM37" i="336"/>
  <c r="BL37" i="336"/>
  <c r="BK37" i="336"/>
  <c r="BJ37" i="336"/>
  <c r="BP37" i="336" s="1"/>
  <c r="X37" i="336"/>
  <c r="V37" i="336"/>
  <c r="T37" i="336"/>
  <c r="R37" i="336"/>
  <c r="P37" i="336"/>
  <c r="N37" i="336"/>
  <c r="L37" i="336"/>
  <c r="BO36" i="336"/>
  <c r="BN36" i="336"/>
  <c r="BM36" i="336"/>
  <c r="BL36" i="336"/>
  <c r="BK36" i="336"/>
  <c r="BJ36" i="336"/>
  <c r="BP36" i="336" s="1"/>
  <c r="W36" i="336"/>
  <c r="U36" i="336"/>
  <c r="S36" i="336"/>
  <c r="Q36" i="336"/>
  <c r="O36" i="336"/>
  <c r="M36" i="336"/>
  <c r="L36" i="336"/>
  <c r="BO35" i="336"/>
  <c r="BN35" i="336"/>
  <c r="BM35" i="336"/>
  <c r="BL35" i="336"/>
  <c r="BK35" i="336"/>
  <c r="BJ35" i="336"/>
  <c r="BP35" i="336" s="1"/>
  <c r="X35" i="336"/>
  <c r="X40" i="336" s="1"/>
  <c r="AB37" i="336" s="1"/>
  <c r="AL37" i="336" s="1"/>
  <c r="AW37" i="336" s="1"/>
  <c r="W35" i="336"/>
  <c r="W40" i="336" s="1"/>
  <c r="AB36" i="336" s="1"/>
  <c r="AL36" i="336" s="1"/>
  <c r="AW36" i="336" s="1"/>
  <c r="T35" i="336"/>
  <c r="S35" i="336"/>
  <c r="S40" i="336" s="1"/>
  <c r="AA36" i="336" s="1"/>
  <c r="P35" i="336"/>
  <c r="P40" i="336" s="1"/>
  <c r="Z37" i="336" s="1"/>
  <c r="O35" i="336"/>
  <c r="O40" i="336" s="1"/>
  <c r="Z36" i="336" s="1"/>
  <c r="L35" i="336"/>
  <c r="H35" i="336"/>
  <c r="H38" i="336" s="1"/>
  <c r="C35" i="336"/>
  <c r="H36" i="336" s="1"/>
  <c r="BO34" i="336"/>
  <c r="BN34" i="336"/>
  <c r="BM34" i="336"/>
  <c r="BL34" i="336"/>
  <c r="BK34" i="336"/>
  <c r="BJ34" i="336"/>
  <c r="BP34" i="336" s="1"/>
  <c r="Z34" i="336"/>
  <c r="V34" i="336"/>
  <c r="V40" i="336" s="1"/>
  <c r="AB35" i="336" s="1"/>
  <c r="AL35" i="336" s="1"/>
  <c r="AW35" i="336" s="1"/>
  <c r="U34" i="336"/>
  <c r="R34" i="336"/>
  <c r="R40" i="336" s="1"/>
  <c r="AA35" i="336" s="1"/>
  <c r="Q34" i="336"/>
  <c r="Q40" i="336" s="1"/>
  <c r="AA34" i="336" s="1"/>
  <c r="N34" i="336"/>
  <c r="N40" i="336" s="1"/>
  <c r="Z35" i="336" s="1"/>
  <c r="M34" i="336"/>
  <c r="L34" i="336"/>
  <c r="H34" i="336"/>
  <c r="C39" i="336" s="1"/>
  <c r="C34" i="336"/>
  <c r="C38" i="336" s="1"/>
  <c r="Q29" i="336"/>
  <c r="C29" i="336"/>
  <c r="BO28" i="336"/>
  <c r="BN28" i="336"/>
  <c r="BM28" i="336"/>
  <c r="BL28" i="336"/>
  <c r="BK28" i="336"/>
  <c r="BJ28" i="336"/>
  <c r="BP28" i="336" s="1"/>
  <c r="W28" i="336"/>
  <c r="V28" i="336"/>
  <c r="S28" i="336"/>
  <c r="R28" i="336"/>
  <c r="O28" i="336"/>
  <c r="N28" i="336"/>
  <c r="L28" i="336"/>
  <c r="C28" i="336"/>
  <c r="BO27" i="336"/>
  <c r="BN27" i="336"/>
  <c r="BM27" i="336"/>
  <c r="BL27" i="336"/>
  <c r="BP27" i="336" s="1"/>
  <c r="BK27" i="336"/>
  <c r="BJ27" i="336"/>
  <c r="X27" i="336"/>
  <c r="U27" i="336"/>
  <c r="T27" i="336"/>
  <c r="Q27" i="336"/>
  <c r="P27" i="336"/>
  <c r="M27" i="336"/>
  <c r="L27" i="336"/>
  <c r="C27" i="336"/>
  <c r="BO26" i="336"/>
  <c r="BN26" i="336"/>
  <c r="BM26" i="336"/>
  <c r="BL26" i="336"/>
  <c r="BP26" i="336" s="1"/>
  <c r="BK26" i="336"/>
  <c r="BJ26" i="336"/>
  <c r="X26" i="336"/>
  <c r="V26" i="336"/>
  <c r="T26" i="336"/>
  <c r="T29" i="336" s="1"/>
  <c r="AA26" i="336" s="1"/>
  <c r="R26" i="336"/>
  <c r="P26" i="336"/>
  <c r="N26" i="336"/>
  <c r="L26" i="336"/>
  <c r="BO25" i="336"/>
  <c r="BN25" i="336"/>
  <c r="BM25" i="336"/>
  <c r="BL25" i="336"/>
  <c r="BK25" i="336"/>
  <c r="BJ25" i="336"/>
  <c r="BP25" i="336" s="1"/>
  <c r="W25" i="336"/>
  <c r="U25" i="336"/>
  <c r="S25" i="336"/>
  <c r="Q25" i="336"/>
  <c r="O25" i="336"/>
  <c r="M25" i="336"/>
  <c r="L25" i="336"/>
  <c r="C25" i="336"/>
  <c r="BO24" i="336"/>
  <c r="BN24" i="336"/>
  <c r="BM24" i="336"/>
  <c r="BL24" i="336"/>
  <c r="BK24" i="336"/>
  <c r="BJ24" i="336"/>
  <c r="BP24" i="336" s="1"/>
  <c r="X24" i="336"/>
  <c r="X29" i="336" s="1"/>
  <c r="AB26" i="336" s="1"/>
  <c r="AL26" i="336" s="1"/>
  <c r="AW26" i="336" s="1"/>
  <c r="W24" i="336"/>
  <c r="W29" i="336" s="1"/>
  <c r="AB25" i="336" s="1"/>
  <c r="AL25" i="336" s="1"/>
  <c r="AW25" i="336" s="1"/>
  <c r="T24" i="336"/>
  <c r="S24" i="336"/>
  <c r="S29" i="336" s="1"/>
  <c r="AA25" i="336" s="1"/>
  <c r="P24" i="336"/>
  <c r="P29" i="336" s="1"/>
  <c r="Z26" i="336" s="1"/>
  <c r="O24" i="336"/>
  <c r="O29" i="336" s="1"/>
  <c r="Z25" i="336" s="1"/>
  <c r="L24" i="336"/>
  <c r="H24" i="336"/>
  <c r="AI26" i="336" s="1"/>
  <c r="C24" i="336"/>
  <c r="AI25" i="336" s="1"/>
  <c r="CA23" i="336"/>
  <c r="BO23" i="336"/>
  <c r="BN23" i="336"/>
  <c r="BM23" i="336"/>
  <c r="BL23" i="336"/>
  <c r="BP23" i="336" s="1"/>
  <c r="BK23" i="336"/>
  <c r="BJ23" i="336"/>
  <c r="AI23" i="336"/>
  <c r="AT23" i="336" s="1"/>
  <c r="AA23" i="336"/>
  <c r="AK23" i="336" s="1"/>
  <c r="V23" i="336"/>
  <c r="V29" i="336" s="1"/>
  <c r="AB24" i="336" s="1"/>
  <c r="AL24" i="336" s="1"/>
  <c r="AW24" i="336" s="1"/>
  <c r="U23" i="336"/>
  <c r="U29" i="336" s="1"/>
  <c r="AB23" i="336" s="1"/>
  <c r="AL23" i="336" s="1"/>
  <c r="AW23" i="336" s="1"/>
  <c r="R23" i="336"/>
  <c r="R29" i="336" s="1"/>
  <c r="AA24" i="336" s="1"/>
  <c r="Q23" i="336"/>
  <c r="N23" i="336"/>
  <c r="N29" i="336" s="1"/>
  <c r="Z24" i="336" s="1"/>
  <c r="M23" i="336"/>
  <c r="M29" i="336" s="1"/>
  <c r="Z23" i="336" s="1"/>
  <c r="L23" i="336"/>
  <c r="H23" i="336"/>
  <c r="C26" i="336" s="1"/>
  <c r="C23" i="336"/>
  <c r="AN22" i="336"/>
  <c r="CF19" i="336"/>
  <c r="CK23" i="336" s="1"/>
  <c r="C18" i="336"/>
  <c r="BO17" i="336"/>
  <c r="BN17" i="336"/>
  <c r="BM17" i="336"/>
  <c r="BL17" i="336"/>
  <c r="BP17" i="336" s="1"/>
  <c r="BK17" i="336"/>
  <c r="BJ17" i="336"/>
  <c r="W17" i="336"/>
  <c r="V17" i="336"/>
  <c r="S17" i="336"/>
  <c r="R17" i="336"/>
  <c r="O17" i="336"/>
  <c r="N17" i="336"/>
  <c r="L17" i="336"/>
  <c r="H17" i="336"/>
  <c r="BO16" i="336"/>
  <c r="BN16" i="336"/>
  <c r="BM16" i="336"/>
  <c r="BL16" i="336"/>
  <c r="BK16" i="336"/>
  <c r="BP16" i="336" s="1"/>
  <c r="BJ16" i="336"/>
  <c r="X16" i="336"/>
  <c r="U16" i="336"/>
  <c r="T16" i="336"/>
  <c r="Q16" i="336"/>
  <c r="P16" i="336"/>
  <c r="M16" i="336"/>
  <c r="L16" i="336"/>
  <c r="BO15" i="336"/>
  <c r="BN15" i="336"/>
  <c r="BM15" i="336"/>
  <c r="BL15" i="336"/>
  <c r="BP15" i="336" s="1"/>
  <c r="BK15" i="336"/>
  <c r="BJ15" i="336"/>
  <c r="AI15" i="336"/>
  <c r="AT15" i="336" s="1"/>
  <c r="X15" i="336"/>
  <c r="V15" i="336"/>
  <c r="V18" i="336" s="1"/>
  <c r="AB13" i="336" s="1"/>
  <c r="AL13" i="336" s="1"/>
  <c r="AW13" i="336" s="1"/>
  <c r="T15" i="336"/>
  <c r="R15" i="336"/>
  <c r="P15" i="336"/>
  <c r="N15" i="336"/>
  <c r="N18" i="336" s="1"/>
  <c r="Z13" i="336" s="1"/>
  <c r="L15" i="336"/>
  <c r="BO14" i="336"/>
  <c r="BN14" i="336"/>
  <c r="BM14" i="336"/>
  <c r="BL14" i="336"/>
  <c r="BP14" i="336" s="1"/>
  <c r="BK14" i="336"/>
  <c r="BJ14" i="336"/>
  <c r="AI14" i="336"/>
  <c r="AT14" i="336" s="1"/>
  <c r="W14" i="336"/>
  <c r="U14" i="336"/>
  <c r="S14" i="336"/>
  <c r="S18" i="336" s="1"/>
  <c r="AA14" i="336" s="1"/>
  <c r="Q14" i="336"/>
  <c r="O14" i="336"/>
  <c r="M14" i="336"/>
  <c r="L14" i="336"/>
  <c r="BO13" i="336"/>
  <c r="BN13" i="336"/>
  <c r="BM13" i="336"/>
  <c r="BL13" i="336"/>
  <c r="BP13" i="336" s="1"/>
  <c r="BK13" i="336"/>
  <c r="BJ13" i="336"/>
  <c r="AI13" i="336"/>
  <c r="AO11" i="336" s="1"/>
  <c r="X13" i="336"/>
  <c r="X18" i="336" s="1"/>
  <c r="AB15" i="336" s="1"/>
  <c r="AL15" i="336" s="1"/>
  <c r="AW15" i="336" s="1"/>
  <c r="W13" i="336"/>
  <c r="W18" i="336" s="1"/>
  <c r="AB14" i="336" s="1"/>
  <c r="AL14" i="336" s="1"/>
  <c r="AW14" i="336" s="1"/>
  <c r="T13" i="336"/>
  <c r="T18" i="336" s="1"/>
  <c r="AA15" i="336" s="1"/>
  <c r="S13" i="336"/>
  <c r="P13" i="336"/>
  <c r="P18" i="336" s="1"/>
  <c r="Z15" i="336" s="1"/>
  <c r="O13" i="336"/>
  <c r="O18" i="336" s="1"/>
  <c r="Z14" i="336" s="1"/>
  <c r="L13" i="336"/>
  <c r="H13" i="336"/>
  <c r="H16" i="336" s="1"/>
  <c r="C13" i="336"/>
  <c r="H14" i="336" s="1"/>
  <c r="BO12" i="336"/>
  <c r="BN12" i="336"/>
  <c r="BM12" i="336"/>
  <c r="BL12" i="336"/>
  <c r="BP12" i="336" s="1"/>
  <c r="BK12" i="336"/>
  <c r="BJ12" i="336"/>
  <c r="AI12" i="336"/>
  <c r="AT12" i="336" s="1"/>
  <c r="V12" i="336"/>
  <c r="U12" i="336"/>
  <c r="U18" i="336" s="1"/>
  <c r="AB12" i="336" s="1"/>
  <c r="AL12" i="336" s="1"/>
  <c r="AW12" i="336" s="1"/>
  <c r="R12" i="336"/>
  <c r="R18" i="336" s="1"/>
  <c r="AA13" i="336" s="1"/>
  <c r="Q12" i="336"/>
  <c r="Q18" i="336" s="1"/>
  <c r="AA12" i="336" s="1"/>
  <c r="N12" i="336"/>
  <c r="M12" i="336"/>
  <c r="M18" i="336" s="1"/>
  <c r="Z12" i="336" s="1"/>
  <c r="L12" i="336"/>
  <c r="H12" i="336"/>
  <c r="C17" i="336" s="1"/>
  <c r="C12" i="336"/>
  <c r="C16" i="336" s="1"/>
  <c r="AQ11" i="336"/>
  <c r="AP11" i="336"/>
  <c r="BO94" i="335"/>
  <c r="BN94" i="335"/>
  <c r="BM94" i="335"/>
  <c r="BL94" i="335"/>
  <c r="BK94" i="335"/>
  <c r="BJ94" i="335"/>
  <c r="BO93" i="335"/>
  <c r="BN93" i="335"/>
  <c r="BM93" i="335"/>
  <c r="BL93" i="335"/>
  <c r="BK93" i="335"/>
  <c r="BJ93" i="335"/>
  <c r="BO92" i="335"/>
  <c r="BN92" i="335"/>
  <c r="BM92" i="335"/>
  <c r="BL92" i="335"/>
  <c r="BK92" i="335"/>
  <c r="BJ92" i="335"/>
  <c r="BO91" i="335"/>
  <c r="BN91" i="335"/>
  <c r="BM91" i="335"/>
  <c r="BL91" i="335"/>
  <c r="BK91" i="335"/>
  <c r="BJ91" i="335"/>
  <c r="BO90" i="335"/>
  <c r="BN90" i="335"/>
  <c r="BM90" i="335"/>
  <c r="BL90" i="335"/>
  <c r="BK90" i="335"/>
  <c r="BJ90" i="335"/>
  <c r="BX89" i="335"/>
  <c r="BO89" i="335"/>
  <c r="BN89" i="335"/>
  <c r="BM89" i="335"/>
  <c r="BL89" i="335"/>
  <c r="BK89" i="335"/>
  <c r="BJ89" i="335"/>
  <c r="BV77" i="335"/>
  <c r="BV76" i="335"/>
  <c r="BS76" i="335"/>
  <c r="CC75" i="335"/>
  <c r="CC74" i="335"/>
  <c r="C74" i="335"/>
  <c r="BV73" i="335"/>
  <c r="BS73" i="335"/>
  <c r="V73" i="335"/>
  <c r="S73" i="335"/>
  <c r="AA69" i="335" s="1"/>
  <c r="N73" i="335"/>
  <c r="Z68" i="335" s="1"/>
  <c r="C73" i="335"/>
  <c r="BV72" i="335"/>
  <c r="BS72" i="335"/>
  <c r="BO72" i="335"/>
  <c r="BN72" i="335"/>
  <c r="BM72" i="335"/>
  <c r="BL72" i="335"/>
  <c r="BP72" i="335" s="1"/>
  <c r="BK72" i="335"/>
  <c r="BJ72" i="335"/>
  <c r="W72" i="335"/>
  <c r="V72" i="335"/>
  <c r="S72" i="335"/>
  <c r="R72" i="335"/>
  <c r="O72" i="335"/>
  <c r="N72" i="335"/>
  <c r="L72" i="335"/>
  <c r="CH71" i="335"/>
  <c r="BO71" i="335"/>
  <c r="BN71" i="335"/>
  <c r="BM71" i="335"/>
  <c r="BL71" i="335"/>
  <c r="BP71" i="335" s="1"/>
  <c r="BK71" i="335"/>
  <c r="BJ71" i="335"/>
  <c r="X71" i="335"/>
  <c r="U71" i="335"/>
  <c r="T71" i="335"/>
  <c r="Q71" i="335"/>
  <c r="P71" i="335"/>
  <c r="M71" i="335"/>
  <c r="L71" i="335"/>
  <c r="C71" i="335"/>
  <c r="CH70" i="335"/>
  <c r="BO70" i="335"/>
  <c r="BN70" i="335"/>
  <c r="BM70" i="335"/>
  <c r="BL70" i="335"/>
  <c r="BP70" i="335" s="1"/>
  <c r="BK70" i="335"/>
  <c r="BJ70" i="335"/>
  <c r="AI70" i="335"/>
  <c r="X70" i="335"/>
  <c r="V70" i="335"/>
  <c r="V74" i="335" s="1"/>
  <c r="T70" i="335"/>
  <c r="R70" i="335"/>
  <c r="P70" i="335"/>
  <c r="N70" i="335"/>
  <c r="N74" i="335" s="1"/>
  <c r="L70" i="335"/>
  <c r="H70" i="335"/>
  <c r="BV69" i="335"/>
  <c r="BO69" i="335"/>
  <c r="BN69" i="335"/>
  <c r="BM69" i="335"/>
  <c r="BL69" i="335"/>
  <c r="BK69" i="335"/>
  <c r="BJ69" i="335"/>
  <c r="BP69" i="335" s="1"/>
  <c r="AK69" i="335"/>
  <c r="W69" i="335"/>
  <c r="U69" i="335"/>
  <c r="S69" i="335"/>
  <c r="Q69" i="335"/>
  <c r="O69" i="335"/>
  <c r="M69" i="335"/>
  <c r="L69" i="335"/>
  <c r="C69" i="335"/>
  <c r="BV68" i="335"/>
  <c r="BS68" i="335"/>
  <c r="BO68" i="335"/>
  <c r="BN68" i="335"/>
  <c r="BM68" i="335"/>
  <c r="BL68" i="335"/>
  <c r="BK68" i="335"/>
  <c r="BJ68" i="335"/>
  <c r="AJ68" i="335"/>
  <c r="AU68" i="335" s="1"/>
  <c r="AB68" i="335"/>
  <c r="AL68" i="335" s="1"/>
  <c r="AW68" i="335" s="1"/>
  <c r="X68" i="335"/>
  <c r="W68" i="335"/>
  <c r="T68" i="335"/>
  <c r="T73" i="335" s="1"/>
  <c r="AA70" i="335" s="1"/>
  <c r="S68" i="335"/>
  <c r="S74" i="335" s="1"/>
  <c r="P68" i="335"/>
  <c r="O68" i="335"/>
  <c r="L68" i="335"/>
  <c r="H68" i="335"/>
  <c r="H71" i="335" s="1"/>
  <c r="C68" i="335"/>
  <c r="CC67" i="335"/>
  <c r="BO67" i="335"/>
  <c r="BN67" i="335"/>
  <c r="BM67" i="335"/>
  <c r="BL67" i="335"/>
  <c r="BP67" i="335" s="1"/>
  <c r="BK67" i="335"/>
  <c r="BJ67" i="335"/>
  <c r="AI67" i="335"/>
  <c r="AT67" i="335" s="1"/>
  <c r="AA67" i="335"/>
  <c r="Z67" i="335"/>
  <c r="V67" i="335"/>
  <c r="U67" i="335"/>
  <c r="U73" i="335" s="1"/>
  <c r="AB67" i="335" s="1"/>
  <c r="AL67" i="335" s="1"/>
  <c r="AW67" i="335" s="1"/>
  <c r="R67" i="335"/>
  <c r="R73" i="335" s="1"/>
  <c r="AA68" i="335" s="1"/>
  <c r="AK68" i="335" s="1"/>
  <c r="Q67" i="335"/>
  <c r="Q73" i="335" s="1"/>
  <c r="N67" i="335"/>
  <c r="M67" i="335"/>
  <c r="M73" i="335" s="1"/>
  <c r="L67" i="335"/>
  <c r="H67" i="335"/>
  <c r="C67" i="335"/>
  <c r="CC66" i="335"/>
  <c r="BV65" i="335"/>
  <c r="BS65" i="335"/>
  <c r="BV64" i="335"/>
  <c r="BS64" i="335"/>
  <c r="V62" i="335"/>
  <c r="S62" i="335"/>
  <c r="AA58" i="335" s="1"/>
  <c r="AK58" i="335" s="1"/>
  <c r="N62" i="335"/>
  <c r="Z57" i="335" s="1"/>
  <c r="C62" i="335"/>
  <c r="BV61" i="335"/>
  <c r="BO61" i="335"/>
  <c r="BN61" i="335"/>
  <c r="BM61" i="335"/>
  <c r="BL61" i="335"/>
  <c r="BP61" i="335" s="1"/>
  <c r="BK61" i="335"/>
  <c r="BJ61" i="335"/>
  <c r="W61" i="335"/>
  <c r="V61" i="335"/>
  <c r="S61" i="335"/>
  <c r="R61" i="335"/>
  <c r="O61" i="335"/>
  <c r="N61" i="335"/>
  <c r="L61" i="335"/>
  <c r="H61" i="335"/>
  <c r="C61" i="335"/>
  <c r="CM60" i="335"/>
  <c r="BV60" i="335"/>
  <c r="BS60" i="335"/>
  <c r="BO60" i="335"/>
  <c r="BN60" i="335"/>
  <c r="BM60" i="335"/>
  <c r="BL60" i="335"/>
  <c r="BP60" i="335" s="1"/>
  <c r="BK60" i="335"/>
  <c r="BJ60" i="335"/>
  <c r="X60" i="335"/>
  <c r="U60" i="335"/>
  <c r="T60" i="335"/>
  <c r="Q60" i="335"/>
  <c r="P60" i="335"/>
  <c r="M60" i="335"/>
  <c r="L60" i="335"/>
  <c r="C60" i="335"/>
  <c r="CM59" i="335"/>
  <c r="CC59" i="335"/>
  <c r="BO59" i="335"/>
  <c r="BN59" i="335"/>
  <c r="BM59" i="335"/>
  <c r="BL59" i="335"/>
  <c r="BK59" i="335"/>
  <c r="BP59" i="335" s="1"/>
  <c r="BJ59" i="335"/>
  <c r="AI59" i="335"/>
  <c r="X59" i="335"/>
  <c r="V59" i="335"/>
  <c r="T59" i="335"/>
  <c r="R59" i="335"/>
  <c r="P59" i="335"/>
  <c r="N59" i="335"/>
  <c r="L59" i="335"/>
  <c r="H59" i="335"/>
  <c r="CC58" i="335"/>
  <c r="BO58" i="335"/>
  <c r="BN58" i="335"/>
  <c r="BM58" i="335"/>
  <c r="BL58" i="335"/>
  <c r="BK58" i="335"/>
  <c r="BJ58" i="335"/>
  <c r="W58" i="335"/>
  <c r="W62" i="335" s="1"/>
  <c r="AB58" i="335" s="1"/>
  <c r="AL58" i="335" s="1"/>
  <c r="AW58" i="335" s="1"/>
  <c r="U58" i="335"/>
  <c r="S58" i="335"/>
  <c r="Q58" i="335"/>
  <c r="O58" i="335"/>
  <c r="O62" i="335" s="1"/>
  <c r="Z58" i="335" s="1"/>
  <c r="M58" i="335"/>
  <c r="L58" i="335"/>
  <c r="C58" i="335"/>
  <c r="BV57" i="335"/>
  <c r="BO57" i="335"/>
  <c r="BN57" i="335"/>
  <c r="BM57" i="335"/>
  <c r="BL57" i="335"/>
  <c r="BP57" i="335" s="1"/>
  <c r="BK57" i="335"/>
  <c r="BJ57" i="335"/>
  <c r="AW57" i="335"/>
  <c r="AJ57" i="335"/>
  <c r="AI57" i="335"/>
  <c r="AT57" i="335" s="1"/>
  <c r="AB57" i="335"/>
  <c r="AL57" i="335" s="1"/>
  <c r="X57" i="335"/>
  <c r="W57" i="335"/>
  <c r="T57" i="335"/>
  <c r="S57" i="335"/>
  <c r="P57" i="335"/>
  <c r="O57" i="335"/>
  <c r="L57" i="335"/>
  <c r="H57" i="335"/>
  <c r="H60" i="335" s="1"/>
  <c r="C57" i="335"/>
  <c r="AI58" i="335" s="1"/>
  <c r="AP55" i="335" s="1"/>
  <c r="BV56" i="335"/>
  <c r="BS56" i="335"/>
  <c r="BO56" i="335"/>
  <c r="BN56" i="335"/>
  <c r="BM56" i="335"/>
  <c r="BL56" i="335"/>
  <c r="BK56" i="335"/>
  <c r="BP56" i="335" s="1"/>
  <c r="BJ56" i="335"/>
  <c r="AI56" i="335"/>
  <c r="AT56" i="335" s="1"/>
  <c r="AA56" i="335"/>
  <c r="V56" i="335"/>
  <c r="U56" i="335"/>
  <c r="U62" i="335" s="1"/>
  <c r="AB56" i="335" s="1"/>
  <c r="AL56" i="335" s="1"/>
  <c r="AW56" i="335" s="1"/>
  <c r="R56" i="335"/>
  <c r="R62" i="335" s="1"/>
  <c r="AA57" i="335" s="1"/>
  <c r="Q56" i="335"/>
  <c r="Q62" i="335" s="1"/>
  <c r="N56" i="335"/>
  <c r="M56" i="335"/>
  <c r="M62" i="335" s="1"/>
  <c r="Z56" i="335" s="1"/>
  <c r="L56" i="335"/>
  <c r="H56" i="335"/>
  <c r="C59" i="335" s="1"/>
  <c r="C56" i="335"/>
  <c r="CH55" i="335"/>
  <c r="CH54" i="335"/>
  <c r="BV53" i="335"/>
  <c r="BS53" i="335"/>
  <c r="BV52" i="335"/>
  <c r="BS52" i="335"/>
  <c r="CC51" i="335"/>
  <c r="C51" i="335"/>
  <c r="CC50" i="335"/>
  <c r="BO50" i="335"/>
  <c r="BN50" i="335"/>
  <c r="BM50" i="335"/>
  <c r="BL50" i="335"/>
  <c r="BK50" i="335"/>
  <c r="BJ50" i="335"/>
  <c r="BP50" i="335" s="1"/>
  <c r="W50" i="335"/>
  <c r="V50" i="335"/>
  <c r="S50" i="335"/>
  <c r="R50" i="335"/>
  <c r="O50" i="335"/>
  <c r="N50" i="335"/>
  <c r="L50" i="335"/>
  <c r="BV49" i="335"/>
  <c r="BS49" i="335"/>
  <c r="BO49" i="335"/>
  <c r="BN49" i="335"/>
  <c r="BM49" i="335"/>
  <c r="BL49" i="335"/>
  <c r="BK49" i="335"/>
  <c r="BP49" i="335" s="1"/>
  <c r="BJ49" i="335"/>
  <c r="X49" i="335"/>
  <c r="U49" i="335"/>
  <c r="T49" i="335"/>
  <c r="Q49" i="335"/>
  <c r="P49" i="335"/>
  <c r="M49" i="335"/>
  <c r="L49" i="335"/>
  <c r="BV48" i="335"/>
  <c r="BS48" i="335"/>
  <c r="BO48" i="335"/>
  <c r="BN48" i="335"/>
  <c r="BM48" i="335"/>
  <c r="BL48" i="335"/>
  <c r="BK48" i="335"/>
  <c r="BP48" i="335" s="1"/>
  <c r="BJ48" i="335"/>
  <c r="AI48" i="335"/>
  <c r="AT48" i="335" s="1"/>
  <c r="X48" i="335"/>
  <c r="V48" i="335"/>
  <c r="T48" i="335"/>
  <c r="R48" i="335"/>
  <c r="P48" i="335"/>
  <c r="N48" i="335"/>
  <c r="L48" i="335"/>
  <c r="H48" i="335"/>
  <c r="BO47" i="335"/>
  <c r="BN47" i="335"/>
  <c r="BM47" i="335"/>
  <c r="BL47" i="335"/>
  <c r="BK47" i="335"/>
  <c r="BJ47" i="335"/>
  <c r="BP47" i="335" s="1"/>
  <c r="W47" i="335"/>
  <c r="U47" i="335"/>
  <c r="S47" i="335"/>
  <c r="Q47" i="335"/>
  <c r="O47" i="335"/>
  <c r="M47" i="335"/>
  <c r="L47" i="335"/>
  <c r="C47" i="335"/>
  <c r="BO46" i="335"/>
  <c r="BN46" i="335"/>
  <c r="BM46" i="335"/>
  <c r="BL46" i="335"/>
  <c r="BK46" i="335"/>
  <c r="BJ46" i="335"/>
  <c r="BP46" i="335" s="1"/>
  <c r="X46" i="335"/>
  <c r="X51" i="335" s="1"/>
  <c r="AB48" i="335" s="1"/>
  <c r="AL48" i="335" s="1"/>
  <c r="AW48" i="335" s="1"/>
  <c r="W46" i="335"/>
  <c r="W51" i="335" s="1"/>
  <c r="AB47" i="335" s="1"/>
  <c r="AL47" i="335" s="1"/>
  <c r="AW47" i="335" s="1"/>
  <c r="T46" i="335"/>
  <c r="S46" i="335"/>
  <c r="P46" i="335"/>
  <c r="P51" i="335" s="1"/>
  <c r="Z48" i="335" s="1"/>
  <c r="O46" i="335"/>
  <c r="O51" i="335" s="1"/>
  <c r="Z47" i="335" s="1"/>
  <c r="L46" i="335"/>
  <c r="H46" i="335"/>
  <c r="H49" i="335" s="1"/>
  <c r="C46" i="335"/>
  <c r="H50" i="335" s="1"/>
  <c r="BO45" i="335"/>
  <c r="BN45" i="335"/>
  <c r="BM45" i="335"/>
  <c r="BL45" i="335"/>
  <c r="BP45" i="335" s="1"/>
  <c r="BK45" i="335"/>
  <c r="BJ45" i="335"/>
  <c r="AI45" i="335"/>
  <c r="AT45" i="335" s="1"/>
  <c r="V45" i="335"/>
  <c r="V51" i="335" s="1"/>
  <c r="AB46" i="335" s="1"/>
  <c r="AL46" i="335" s="1"/>
  <c r="AW46" i="335" s="1"/>
  <c r="U45" i="335"/>
  <c r="U51" i="335" s="1"/>
  <c r="AB45" i="335" s="1"/>
  <c r="AL45" i="335" s="1"/>
  <c r="AW45" i="335" s="1"/>
  <c r="R45" i="335"/>
  <c r="R51" i="335" s="1"/>
  <c r="AA46" i="335" s="1"/>
  <c r="Q45" i="335"/>
  <c r="Q51" i="335" s="1"/>
  <c r="AA45" i="335" s="1"/>
  <c r="N45" i="335"/>
  <c r="N51" i="335" s="1"/>
  <c r="Z46" i="335" s="1"/>
  <c r="M45" i="335"/>
  <c r="M51" i="335" s="1"/>
  <c r="Z45" i="335" s="1"/>
  <c r="L45" i="335"/>
  <c r="H45" i="335"/>
  <c r="C50" i="335" s="1"/>
  <c r="C45" i="335"/>
  <c r="C49" i="335" s="1"/>
  <c r="CT44" i="335"/>
  <c r="CP44" i="335"/>
  <c r="CK44" i="335"/>
  <c r="CF44" i="335"/>
  <c r="BY44" i="335"/>
  <c r="AQ44" i="335"/>
  <c r="AN44" i="335"/>
  <c r="U40" i="335"/>
  <c r="AB34" i="335" s="1"/>
  <c r="AL34" i="335" s="1"/>
  <c r="AW34" i="335" s="1"/>
  <c r="T40" i="335"/>
  <c r="AA37" i="335" s="1"/>
  <c r="M40" i="335"/>
  <c r="C40" i="335"/>
  <c r="BO39" i="335"/>
  <c r="BN39" i="335"/>
  <c r="BM39" i="335"/>
  <c r="BL39" i="335"/>
  <c r="BK39" i="335"/>
  <c r="BJ39" i="335"/>
  <c r="BP39" i="335" s="1"/>
  <c r="W39" i="335"/>
  <c r="V39" i="335"/>
  <c r="S39" i="335"/>
  <c r="R39" i="335"/>
  <c r="O39" i="335"/>
  <c r="N39" i="335"/>
  <c r="L39" i="335"/>
  <c r="BO38" i="335"/>
  <c r="BN38" i="335"/>
  <c r="BM38" i="335"/>
  <c r="BL38" i="335"/>
  <c r="BK38" i="335"/>
  <c r="BJ38" i="335"/>
  <c r="BP38" i="335" s="1"/>
  <c r="X38" i="335"/>
  <c r="U38" i="335"/>
  <c r="T38" i="335"/>
  <c r="Q38" i="335"/>
  <c r="P38" i="335"/>
  <c r="M38" i="335"/>
  <c r="L38" i="335"/>
  <c r="BO37" i="335"/>
  <c r="BN37" i="335"/>
  <c r="BM37" i="335"/>
  <c r="BL37" i="335"/>
  <c r="BK37" i="335"/>
  <c r="BJ37" i="335"/>
  <c r="BP37" i="335" s="1"/>
  <c r="X37" i="335"/>
  <c r="V37" i="335"/>
  <c r="T37" i="335"/>
  <c r="R37" i="335"/>
  <c r="P37" i="335"/>
  <c r="N37" i="335"/>
  <c r="L37" i="335"/>
  <c r="BO36" i="335"/>
  <c r="BN36" i="335"/>
  <c r="BM36" i="335"/>
  <c r="BL36" i="335"/>
  <c r="BK36" i="335"/>
  <c r="BJ36" i="335"/>
  <c r="BP36" i="335" s="1"/>
  <c r="W36" i="335"/>
  <c r="U36" i="335"/>
  <c r="S36" i="335"/>
  <c r="Q36" i="335"/>
  <c r="O36" i="335"/>
  <c r="M36" i="335"/>
  <c r="L36" i="335"/>
  <c r="BO35" i="335"/>
  <c r="BN35" i="335"/>
  <c r="BM35" i="335"/>
  <c r="BL35" i="335"/>
  <c r="BK35" i="335"/>
  <c r="BJ35" i="335"/>
  <c r="BP35" i="335" s="1"/>
  <c r="X35" i="335"/>
  <c r="X40" i="335" s="1"/>
  <c r="AB37" i="335" s="1"/>
  <c r="AL37" i="335" s="1"/>
  <c r="AW37" i="335" s="1"/>
  <c r="W35" i="335"/>
  <c r="W40" i="335" s="1"/>
  <c r="AB36" i="335" s="1"/>
  <c r="AL36" i="335" s="1"/>
  <c r="AW36" i="335" s="1"/>
  <c r="T35" i="335"/>
  <c r="S35" i="335"/>
  <c r="S40" i="335" s="1"/>
  <c r="AA36" i="335" s="1"/>
  <c r="P35" i="335"/>
  <c r="P40" i="335" s="1"/>
  <c r="Z37" i="335" s="1"/>
  <c r="O35" i="335"/>
  <c r="O40" i="335" s="1"/>
  <c r="Z36" i="335" s="1"/>
  <c r="L35" i="335"/>
  <c r="H35" i="335"/>
  <c r="H38" i="335" s="1"/>
  <c r="C35" i="335"/>
  <c r="H36" i="335" s="1"/>
  <c r="BO34" i="335"/>
  <c r="BN34" i="335"/>
  <c r="BM34" i="335"/>
  <c r="BL34" i="335"/>
  <c r="BK34" i="335"/>
  <c r="BJ34" i="335"/>
  <c r="BP34" i="335" s="1"/>
  <c r="Z34" i="335"/>
  <c r="AD34" i="335" s="1"/>
  <c r="V34" i="335"/>
  <c r="V40" i="335" s="1"/>
  <c r="AB35" i="335" s="1"/>
  <c r="AL35" i="335" s="1"/>
  <c r="AW35" i="335" s="1"/>
  <c r="U34" i="335"/>
  <c r="R34" i="335"/>
  <c r="R40" i="335" s="1"/>
  <c r="AA35" i="335" s="1"/>
  <c r="Q34" i="335"/>
  <c r="Q40" i="335" s="1"/>
  <c r="AA34" i="335" s="1"/>
  <c r="N34" i="335"/>
  <c r="N40" i="335" s="1"/>
  <c r="Z35" i="335" s="1"/>
  <c r="M34" i="335"/>
  <c r="L34" i="335"/>
  <c r="H34" i="335"/>
  <c r="C39" i="335" s="1"/>
  <c r="C34" i="335"/>
  <c r="C38" i="335" s="1"/>
  <c r="Q29" i="335"/>
  <c r="C29" i="335"/>
  <c r="BO28" i="335"/>
  <c r="BN28" i="335"/>
  <c r="BM28" i="335"/>
  <c r="BL28" i="335"/>
  <c r="BK28" i="335"/>
  <c r="BJ28" i="335"/>
  <c r="BP28" i="335" s="1"/>
  <c r="W28" i="335"/>
  <c r="V28" i="335"/>
  <c r="S28" i="335"/>
  <c r="R28" i="335"/>
  <c r="O28" i="335"/>
  <c r="N28" i="335"/>
  <c r="L28" i="335"/>
  <c r="C28" i="335"/>
  <c r="BO27" i="335"/>
  <c r="BN27" i="335"/>
  <c r="BM27" i="335"/>
  <c r="BL27" i="335"/>
  <c r="BP27" i="335" s="1"/>
  <c r="BK27" i="335"/>
  <c r="BJ27" i="335"/>
  <c r="X27" i="335"/>
  <c r="U27" i="335"/>
  <c r="T27" i="335"/>
  <c r="Q27" i="335"/>
  <c r="P27" i="335"/>
  <c r="M27" i="335"/>
  <c r="L27" i="335"/>
  <c r="C27" i="335"/>
  <c r="BO26" i="335"/>
  <c r="BN26" i="335"/>
  <c r="BM26" i="335"/>
  <c r="BL26" i="335"/>
  <c r="BP26" i="335" s="1"/>
  <c r="BK26" i="335"/>
  <c r="BJ26" i="335"/>
  <c r="X26" i="335"/>
  <c r="V26" i="335"/>
  <c r="T26" i="335"/>
  <c r="T29" i="335" s="1"/>
  <c r="AA26" i="335" s="1"/>
  <c r="R26" i="335"/>
  <c r="P26" i="335"/>
  <c r="N26" i="335"/>
  <c r="L26" i="335"/>
  <c r="BO25" i="335"/>
  <c r="BN25" i="335"/>
  <c r="BM25" i="335"/>
  <c r="BL25" i="335"/>
  <c r="BK25" i="335"/>
  <c r="BJ25" i="335"/>
  <c r="BP25" i="335" s="1"/>
  <c r="W25" i="335"/>
  <c r="U25" i="335"/>
  <c r="S25" i="335"/>
  <c r="Q25" i="335"/>
  <c r="O25" i="335"/>
  <c r="M25" i="335"/>
  <c r="L25" i="335"/>
  <c r="C25" i="335"/>
  <c r="BO24" i="335"/>
  <c r="BN24" i="335"/>
  <c r="BM24" i="335"/>
  <c r="BL24" i="335"/>
  <c r="BK24" i="335"/>
  <c r="BJ24" i="335"/>
  <c r="BP24" i="335" s="1"/>
  <c r="X24" i="335"/>
  <c r="X29" i="335" s="1"/>
  <c r="AB26" i="335" s="1"/>
  <c r="AL26" i="335" s="1"/>
  <c r="AW26" i="335" s="1"/>
  <c r="W24" i="335"/>
  <c r="W29" i="335" s="1"/>
  <c r="AB25" i="335" s="1"/>
  <c r="AL25" i="335" s="1"/>
  <c r="AW25" i="335" s="1"/>
  <c r="T24" i="335"/>
  <c r="S24" i="335"/>
  <c r="S29" i="335" s="1"/>
  <c r="AA25" i="335" s="1"/>
  <c r="P24" i="335"/>
  <c r="P29" i="335" s="1"/>
  <c r="Z26" i="335" s="1"/>
  <c r="O24" i="335"/>
  <c r="O29" i="335" s="1"/>
  <c r="Z25" i="335" s="1"/>
  <c r="L24" i="335"/>
  <c r="H24" i="335"/>
  <c r="AI26" i="335" s="1"/>
  <c r="C24" i="335"/>
  <c r="AI25" i="335" s="1"/>
  <c r="CA23" i="335"/>
  <c r="BO23" i="335"/>
  <c r="BN23" i="335"/>
  <c r="BM23" i="335"/>
  <c r="BL23" i="335"/>
  <c r="BP23" i="335" s="1"/>
  <c r="BK23" i="335"/>
  <c r="BJ23" i="335"/>
  <c r="AI23" i="335"/>
  <c r="AT23" i="335" s="1"/>
  <c r="AA23" i="335"/>
  <c r="AK23" i="335" s="1"/>
  <c r="V23" i="335"/>
  <c r="V29" i="335" s="1"/>
  <c r="AB24" i="335" s="1"/>
  <c r="AL24" i="335" s="1"/>
  <c r="AW24" i="335" s="1"/>
  <c r="U23" i="335"/>
  <c r="U29" i="335" s="1"/>
  <c r="AB23" i="335" s="1"/>
  <c r="AL23" i="335" s="1"/>
  <c r="AW23" i="335" s="1"/>
  <c r="R23" i="335"/>
  <c r="R29" i="335" s="1"/>
  <c r="AA24" i="335" s="1"/>
  <c r="Q23" i="335"/>
  <c r="N23" i="335"/>
  <c r="N29" i="335" s="1"/>
  <c r="Z24" i="335" s="1"/>
  <c r="M23" i="335"/>
  <c r="M29" i="335" s="1"/>
  <c r="Z23" i="335" s="1"/>
  <c r="L23" i="335"/>
  <c r="H23" i="335"/>
  <c r="C26" i="335" s="1"/>
  <c r="C23" i="335"/>
  <c r="AN22" i="335"/>
  <c r="CF19" i="335"/>
  <c r="CK23" i="335" s="1"/>
  <c r="C18" i="335"/>
  <c r="BO17" i="335"/>
  <c r="BN17" i="335"/>
  <c r="BM17" i="335"/>
  <c r="BL17" i="335"/>
  <c r="BP17" i="335" s="1"/>
  <c r="BK17" i="335"/>
  <c r="BJ17" i="335"/>
  <c r="W17" i="335"/>
  <c r="V17" i="335"/>
  <c r="S17" i="335"/>
  <c r="R17" i="335"/>
  <c r="O17" i="335"/>
  <c r="N17" i="335"/>
  <c r="L17" i="335"/>
  <c r="H17" i="335"/>
  <c r="BO16" i="335"/>
  <c r="BN16" i="335"/>
  <c r="BM16" i="335"/>
  <c r="BL16" i="335"/>
  <c r="BK16" i="335"/>
  <c r="BP16" i="335" s="1"/>
  <c r="BJ16" i="335"/>
  <c r="X16" i="335"/>
  <c r="U16" i="335"/>
  <c r="T16" i="335"/>
  <c r="Q16" i="335"/>
  <c r="P16" i="335"/>
  <c r="M16" i="335"/>
  <c r="L16" i="335"/>
  <c r="BO15" i="335"/>
  <c r="BN15" i="335"/>
  <c r="BM15" i="335"/>
  <c r="BL15" i="335"/>
  <c r="BP15" i="335" s="1"/>
  <c r="BK15" i="335"/>
  <c r="BJ15" i="335"/>
  <c r="AI15" i="335"/>
  <c r="AT15" i="335" s="1"/>
  <c r="X15" i="335"/>
  <c r="V15" i="335"/>
  <c r="V18" i="335" s="1"/>
  <c r="AB13" i="335" s="1"/>
  <c r="AL13" i="335" s="1"/>
  <c r="AW13" i="335" s="1"/>
  <c r="T15" i="335"/>
  <c r="R15" i="335"/>
  <c r="P15" i="335"/>
  <c r="N15" i="335"/>
  <c r="N18" i="335" s="1"/>
  <c r="Z13" i="335" s="1"/>
  <c r="L15" i="335"/>
  <c r="BO14" i="335"/>
  <c r="BN14" i="335"/>
  <c r="BM14" i="335"/>
  <c r="BL14" i="335"/>
  <c r="BP14" i="335" s="1"/>
  <c r="BK14" i="335"/>
  <c r="BJ14" i="335"/>
  <c r="AI14" i="335"/>
  <c r="AT14" i="335" s="1"/>
  <c r="W14" i="335"/>
  <c r="U14" i="335"/>
  <c r="S14" i="335"/>
  <c r="S18" i="335" s="1"/>
  <c r="AA14" i="335" s="1"/>
  <c r="Q14" i="335"/>
  <c r="O14" i="335"/>
  <c r="M14" i="335"/>
  <c r="L14" i="335"/>
  <c r="BO13" i="335"/>
  <c r="BN13" i="335"/>
  <c r="BM13" i="335"/>
  <c r="BL13" i="335"/>
  <c r="BP13" i="335" s="1"/>
  <c r="BK13" i="335"/>
  <c r="BJ13" i="335"/>
  <c r="AI13" i="335"/>
  <c r="AO11" i="335" s="1"/>
  <c r="X13" i="335"/>
  <c r="X18" i="335" s="1"/>
  <c r="AB15" i="335" s="1"/>
  <c r="AL15" i="335" s="1"/>
  <c r="AW15" i="335" s="1"/>
  <c r="W13" i="335"/>
  <c r="W18" i="335" s="1"/>
  <c r="AB14" i="335" s="1"/>
  <c r="AL14" i="335" s="1"/>
  <c r="AW14" i="335" s="1"/>
  <c r="T13" i="335"/>
  <c r="T18" i="335" s="1"/>
  <c r="AA15" i="335" s="1"/>
  <c r="S13" i="335"/>
  <c r="P13" i="335"/>
  <c r="P18" i="335" s="1"/>
  <c r="Z15" i="335" s="1"/>
  <c r="O13" i="335"/>
  <c r="O18" i="335" s="1"/>
  <c r="Z14" i="335" s="1"/>
  <c r="L13" i="335"/>
  <c r="H13" i="335"/>
  <c r="H16" i="335" s="1"/>
  <c r="C13" i="335"/>
  <c r="H14" i="335" s="1"/>
  <c r="BO12" i="335"/>
  <c r="BN12" i="335"/>
  <c r="BM12" i="335"/>
  <c r="BL12" i="335"/>
  <c r="BP12" i="335" s="1"/>
  <c r="BK12" i="335"/>
  <c r="BJ12" i="335"/>
  <c r="AI12" i="335"/>
  <c r="AT12" i="335" s="1"/>
  <c r="V12" i="335"/>
  <c r="U12" i="335"/>
  <c r="U18" i="335" s="1"/>
  <c r="AB12" i="335" s="1"/>
  <c r="AL12" i="335" s="1"/>
  <c r="AW12" i="335" s="1"/>
  <c r="R12" i="335"/>
  <c r="R18" i="335" s="1"/>
  <c r="AA13" i="335" s="1"/>
  <c r="Q12" i="335"/>
  <c r="Q18" i="335" s="1"/>
  <c r="AA12" i="335" s="1"/>
  <c r="N12" i="335"/>
  <c r="M12" i="335"/>
  <c r="M18" i="335" s="1"/>
  <c r="Z12" i="335" s="1"/>
  <c r="L12" i="335"/>
  <c r="H12" i="335"/>
  <c r="C17" i="335" s="1"/>
  <c r="C12" i="335"/>
  <c r="C16" i="335" s="1"/>
  <c r="AQ11" i="335"/>
  <c r="AP11" i="335"/>
  <c r="BO94" i="334"/>
  <c r="BN94" i="334"/>
  <c r="BM94" i="334"/>
  <c r="BL94" i="334"/>
  <c r="BK94" i="334"/>
  <c r="BJ94" i="334"/>
  <c r="BO93" i="334"/>
  <c r="BN93" i="334"/>
  <c r="BM93" i="334"/>
  <c r="BL93" i="334"/>
  <c r="BK93" i="334"/>
  <c r="BJ93" i="334"/>
  <c r="BO92" i="334"/>
  <c r="BN92" i="334"/>
  <c r="BM92" i="334"/>
  <c r="BL92" i="334"/>
  <c r="BK92" i="334"/>
  <c r="BJ92" i="334"/>
  <c r="BO91" i="334"/>
  <c r="BN91" i="334"/>
  <c r="BM91" i="334"/>
  <c r="BL91" i="334"/>
  <c r="BK91" i="334"/>
  <c r="BJ91" i="334"/>
  <c r="BO90" i="334"/>
  <c r="BN90" i="334"/>
  <c r="BM90" i="334"/>
  <c r="BL90" i="334"/>
  <c r="BK90" i="334"/>
  <c r="BJ90" i="334"/>
  <c r="BX89" i="334"/>
  <c r="BO89" i="334"/>
  <c r="BN89" i="334"/>
  <c r="BM89" i="334"/>
  <c r="BL89" i="334"/>
  <c r="BK89" i="334"/>
  <c r="BJ89" i="334"/>
  <c r="BV77" i="334"/>
  <c r="BV76" i="334"/>
  <c r="BS76" i="334"/>
  <c r="CC75" i="334"/>
  <c r="CC74" i="334"/>
  <c r="C74" i="334"/>
  <c r="BV73" i="334"/>
  <c r="BS73" i="334"/>
  <c r="V73" i="334"/>
  <c r="S73" i="334"/>
  <c r="AA69" i="334" s="1"/>
  <c r="N73" i="334"/>
  <c r="Z68" i="334" s="1"/>
  <c r="C73" i="334"/>
  <c r="BV72" i="334"/>
  <c r="BS72" i="334"/>
  <c r="BO72" i="334"/>
  <c r="BN72" i="334"/>
  <c r="BM72" i="334"/>
  <c r="BL72" i="334"/>
  <c r="BP72" i="334" s="1"/>
  <c r="BK72" i="334"/>
  <c r="BJ72" i="334"/>
  <c r="W72" i="334"/>
  <c r="V72" i="334"/>
  <c r="S72" i="334"/>
  <c r="R72" i="334"/>
  <c r="O72" i="334"/>
  <c r="N72" i="334"/>
  <c r="L72" i="334"/>
  <c r="CH71" i="334"/>
  <c r="BO71" i="334"/>
  <c r="BN71" i="334"/>
  <c r="BM71" i="334"/>
  <c r="BL71" i="334"/>
  <c r="BP71" i="334" s="1"/>
  <c r="BK71" i="334"/>
  <c r="BJ71" i="334"/>
  <c r="X71" i="334"/>
  <c r="U71" i="334"/>
  <c r="T71" i="334"/>
  <c r="Q71" i="334"/>
  <c r="P71" i="334"/>
  <c r="M71" i="334"/>
  <c r="L71" i="334"/>
  <c r="C71" i="334"/>
  <c r="CH70" i="334"/>
  <c r="BO70" i="334"/>
  <c r="BN70" i="334"/>
  <c r="BM70" i="334"/>
  <c r="BL70" i="334"/>
  <c r="BP70" i="334" s="1"/>
  <c r="BK70" i="334"/>
  <c r="BJ70" i="334"/>
  <c r="AI70" i="334"/>
  <c r="AT70" i="334" s="1"/>
  <c r="X70" i="334"/>
  <c r="V70" i="334"/>
  <c r="V74" i="334" s="1"/>
  <c r="T70" i="334"/>
  <c r="R70" i="334"/>
  <c r="P70" i="334"/>
  <c r="N70" i="334"/>
  <c r="N74" i="334" s="1"/>
  <c r="L70" i="334"/>
  <c r="H70" i="334"/>
  <c r="BV69" i="334"/>
  <c r="BO69" i="334"/>
  <c r="BN69" i="334"/>
  <c r="BM69" i="334"/>
  <c r="BL69" i="334"/>
  <c r="BK69" i="334"/>
  <c r="BJ69" i="334"/>
  <c r="BP69" i="334" s="1"/>
  <c r="W69" i="334"/>
  <c r="U69" i="334"/>
  <c r="S69" i="334"/>
  <c r="Q69" i="334"/>
  <c r="Q74" i="334" s="1"/>
  <c r="O69" i="334"/>
  <c r="M69" i="334"/>
  <c r="L69" i="334"/>
  <c r="C69" i="334"/>
  <c r="BV68" i="334"/>
  <c r="BS68" i="334"/>
  <c r="BO68" i="334"/>
  <c r="BN68" i="334"/>
  <c r="BM68" i="334"/>
  <c r="BL68" i="334"/>
  <c r="BK68" i="334"/>
  <c r="BJ68" i="334"/>
  <c r="BP68" i="334" s="1"/>
  <c r="AB68" i="334"/>
  <c r="AL68" i="334" s="1"/>
  <c r="AW68" i="334" s="1"/>
  <c r="X68" i="334"/>
  <c r="W68" i="334"/>
  <c r="W73" i="334" s="1"/>
  <c r="AB69" i="334" s="1"/>
  <c r="AL69" i="334" s="1"/>
  <c r="AW69" i="334" s="1"/>
  <c r="T68" i="334"/>
  <c r="T73" i="334" s="1"/>
  <c r="AA70" i="334" s="1"/>
  <c r="S68" i="334"/>
  <c r="S74" i="334" s="1"/>
  <c r="P68" i="334"/>
  <c r="O68" i="334"/>
  <c r="O73" i="334" s="1"/>
  <c r="Z69" i="334" s="1"/>
  <c r="L68" i="334"/>
  <c r="H68" i="334"/>
  <c r="H71" i="334" s="1"/>
  <c r="C68" i="334"/>
  <c r="H72" i="334" s="1"/>
  <c r="CC67" i="334"/>
  <c r="BO67" i="334"/>
  <c r="BN67" i="334"/>
  <c r="BM67" i="334"/>
  <c r="BL67" i="334"/>
  <c r="BP67" i="334" s="1"/>
  <c r="BK67" i="334"/>
  <c r="BJ67" i="334"/>
  <c r="AI67" i="334"/>
  <c r="AN66" i="334" s="1"/>
  <c r="V67" i="334"/>
  <c r="U67" i="334"/>
  <c r="U73" i="334" s="1"/>
  <c r="AB67" i="334" s="1"/>
  <c r="AL67" i="334" s="1"/>
  <c r="AW67" i="334" s="1"/>
  <c r="R67" i="334"/>
  <c r="R73" i="334" s="1"/>
  <c r="AA68" i="334" s="1"/>
  <c r="Q67" i="334"/>
  <c r="Q73" i="334" s="1"/>
  <c r="AA67" i="334" s="1"/>
  <c r="N67" i="334"/>
  <c r="M67" i="334"/>
  <c r="M73" i="334" s="1"/>
  <c r="Z67" i="334" s="1"/>
  <c r="L67" i="334"/>
  <c r="H67" i="334"/>
  <c r="C72" i="334" s="1"/>
  <c r="C67" i="334"/>
  <c r="CC66" i="334"/>
  <c r="BV65" i="334"/>
  <c r="BS65" i="334"/>
  <c r="BV64" i="334"/>
  <c r="BS64" i="334"/>
  <c r="V62" i="334"/>
  <c r="S62" i="334"/>
  <c r="AA58" i="334" s="1"/>
  <c r="N62" i="334"/>
  <c r="Z57" i="334" s="1"/>
  <c r="C62" i="334"/>
  <c r="BV61" i="334"/>
  <c r="BO61" i="334"/>
  <c r="BN61" i="334"/>
  <c r="BM61" i="334"/>
  <c r="BL61" i="334"/>
  <c r="BP61" i="334" s="1"/>
  <c r="BK61" i="334"/>
  <c r="BJ61" i="334"/>
  <c r="W61" i="334"/>
  <c r="V61" i="334"/>
  <c r="S61" i="334"/>
  <c r="R61" i="334"/>
  <c r="O61" i="334"/>
  <c r="N61" i="334"/>
  <c r="L61" i="334"/>
  <c r="H61" i="334"/>
  <c r="CM60" i="334"/>
  <c r="BV60" i="334"/>
  <c r="BS60" i="334"/>
  <c r="BO60" i="334"/>
  <c r="BN60" i="334"/>
  <c r="BM60" i="334"/>
  <c r="BL60" i="334"/>
  <c r="BP60" i="334" s="1"/>
  <c r="BK60" i="334"/>
  <c r="BJ60" i="334"/>
  <c r="X60" i="334"/>
  <c r="U60" i="334"/>
  <c r="T60" i="334"/>
  <c r="Q60" i="334"/>
  <c r="P60" i="334"/>
  <c r="M60" i="334"/>
  <c r="L60" i="334"/>
  <c r="C60" i="334"/>
  <c r="CM59" i="334"/>
  <c r="CC59" i="334"/>
  <c r="BO59" i="334"/>
  <c r="BN59" i="334"/>
  <c r="BM59" i="334"/>
  <c r="BL59" i="334"/>
  <c r="BP59" i="334" s="1"/>
  <c r="BK59" i="334"/>
  <c r="BJ59" i="334"/>
  <c r="AI59" i="334"/>
  <c r="AT59" i="334" s="1"/>
  <c r="X59" i="334"/>
  <c r="V59" i="334"/>
  <c r="T59" i="334"/>
  <c r="R59" i="334"/>
  <c r="P59" i="334"/>
  <c r="N59" i="334"/>
  <c r="L59" i="334"/>
  <c r="H59" i="334"/>
  <c r="CC58" i="334"/>
  <c r="BO58" i="334"/>
  <c r="BN58" i="334"/>
  <c r="BM58" i="334"/>
  <c r="BL58" i="334"/>
  <c r="BK58" i="334"/>
  <c r="BJ58" i="334"/>
  <c r="BP58" i="334" s="1"/>
  <c r="W58" i="334"/>
  <c r="U58" i="334"/>
  <c r="S58" i="334"/>
  <c r="Q58" i="334"/>
  <c r="O58" i="334"/>
  <c r="M58" i="334"/>
  <c r="L58" i="334"/>
  <c r="C58" i="334"/>
  <c r="BV57" i="334"/>
  <c r="BO57" i="334"/>
  <c r="BN57" i="334"/>
  <c r="BM57" i="334"/>
  <c r="BL57" i="334"/>
  <c r="BP57" i="334" s="1"/>
  <c r="BK57" i="334"/>
  <c r="BJ57" i="334"/>
  <c r="AB57" i="334"/>
  <c r="AL57" i="334" s="1"/>
  <c r="AW57" i="334" s="1"/>
  <c r="X57" i="334"/>
  <c r="X62" i="334" s="1"/>
  <c r="AB59" i="334" s="1"/>
  <c r="AL59" i="334" s="1"/>
  <c r="AW59" i="334" s="1"/>
  <c r="W57" i="334"/>
  <c r="W62" i="334" s="1"/>
  <c r="AB58" i="334" s="1"/>
  <c r="AL58" i="334" s="1"/>
  <c r="AW58" i="334" s="1"/>
  <c r="T57" i="334"/>
  <c r="T62" i="334" s="1"/>
  <c r="AA59" i="334" s="1"/>
  <c r="S57" i="334"/>
  <c r="P57" i="334"/>
  <c r="P62" i="334" s="1"/>
  <c r="Z59" i="334" s="1"/>
  <c r="O57" i="334"/>
  <c r="O62" i="334" s="1"/>
  <c r="Z58" i="334" s="1"/>
  <c r="L57" i="334"/>
  <c r="H57" i="334"/>
  <c r="H60" i="334" s="1"/>
  <c r="C57" i="334"/>
  <c r="AI58" i="334" s="1"/>
  <c r="BV56" i="334"/>
  <c r="BS56" i="334"/>
  <c r="BO56" i="334"/>
  <c r="BN56" i="334"/>
  <c r="BM56" i="334"/>
  <c r="BL56" i="334"/>
  <c r="BP56" i="334" s="1"/>
  <c r="BK56" i="334"/>
  <c r="BJ56" i="334"/>
  <c r="AI56" i="334"/>
  <c r="AT56" i="334" s="1"/>
  <c r="V56" i="334"/>
  <c r="U56" i="334"/>
  <c r="U62" i="334" s="1"/>
  <c r="AB56" i="334" s="1"/>
  <c r="AL56" i="334" s="1"/>
  <c r="AW56" i="334" s="1"/>
  <c r="R56" i="334"/>
  <c r="R62" i="334" s="1"/>
  <c r="AA57" i="334" s="1"/>
  <c r="Q56" i="334"/>
  <c r="Q62" i="334" s="1"/>
  <c r="AA56" i="334" s="1"/>
  <c r="N56" i="334"/>
  <c r="M56" i="334"/>
  <c r="M62" i="334" s="1"/>
  <c r="Z56" i="334" s="1"/>
  <c r="L56" i="334"/>
  <c r="H56" i="334"/>
  <c r="C61" i="334" s="1"/>
  <c r="C56" i="334"/>
  <c r="CH55" i="334"/>
  <c r="AN55" i="334"/>
  <c r="CH54" i="334"/>
  <c r="BV53" i="334"/>
  <c r="BS53" i="334"/>
  <c r="BV52" i="334"/>
  <c r="BS52" i="334"/>
  <c r="CC51" i="334"/>
  <c r="C51" i="334"/>
  <c r="CC50" i="334"/>
  <c r="BO50" i="334"/>
  <c r="BN50" i="334"/>
  <c r="BM50" i="334"/>
  <c r="BL50" i="334"/>
  <c r="BK50" i="334"/>
  <c r="BJ50" i="334"/>
  <c r="BP50" i="334" s="1"/>
  <c r="W50" i="334"/>
  <c r="V50" i="334"/>
  <c r="V51" i="334" s="1"/>
  <c r="AB46" i="334" s="1"/>
  <c r="AL46" i="334" s="1"/>
  <c r="AW46" i="334" s="1"/>
  <c r="S50" i="334"/>
  <c r="R50" i="334"/>
  <c r="O50" i="334"/>
  <c r="N50" i="334"/>
  <c r="N51" i="334" s="1"/>
  <c r="Z46" i="334" s="1"/>
  <c r="L50" i="334"/>
  <c r="BV49" i="334"/>
  <c r="BS49" i="334"/>
  <c r="BO49" i="334"/>
  <c r="BN49" i="334"/>
  <c r="BM49" i="334"/>
  <c r="BL49" i="334"/>
  <c r="BP49" i="334" s="1"/>
  <c r="BK49" i="334"/>
  <c r="BJ49" i="334"/>
  <c r="X49" i="334"/>
  <c r="U49" i="334"/>
  <c r="T49" i="334"/>
  <c r="Q49" i="334"/>
  <c r="P49" i="334"/>
  <c r="M49" i="334"/>
  <c r="L49" i="334"/>
  <c r="BV48" i="334"/>
  <c r="BS48" i="334"/>
  <c r="BO48" i="334"/>
  <c r="BN48" i="334"/>
  <c r="BM48" i="334"/>
  <c r="BL48" i="334"/>
  <c r="BP48" i="334" s="1"/>
  <c r="BK48" i="334"/>
  <c r="BJ48" i="334"/>
  <c r="AI48" i="334"/>
  <c r="AT48" i="334" s="1"/>
  <c r="X48" i="334"/>
  <c r="V48" i="334"/>
  <c r="T48" i="334"/>
  <c r="R48" i="334"/>
  <c r="P48" i="334"/>
  <c r="N48" i="334"/>
  <c r="L48" i="334"/>
  <c r="H48" i="334"/>
  <c r="BO47" i="334"/>
  <c r="BN47" i="334"/>
  <c r="BM47" i="334"/>
  <c r="BL47" i="334"/>
  <c r="BK47" i="334"/>
  <c r="BJ47" i="334"/>
  <c r="BP47" i="334" s="1"/>
  <c r="W47" i="334"/>
  <c r="U47" i="334"/>
  <c r="S47" i="334"/>
  <c r="Q47" i="334"/>
  <c r="Q51" i="334" s="1"/>
  <c r="AA45" i="334" s="1"/>
  <c r="O47" i="334"/>
  <c r="M47" i="334"/>
  <c r="L47" i="334"/>
  <c r="C47" i="334"/>
  <c r="BO46" i="334"/>
  <c r="BN46" i="334"/>
  <c r="BM46" i="334"/>
  <c r="BL46" i="334"/>
  <c r="BK46" i="334"/>
  <c r="BJ46" i="334"/>
  <c r="BP46" i="334" s="1"/>
  <c r="X46" i="334"/>
  <c r="X51" i="334" s="1"/>
  <c r="AB48" i="334" s="1"/>
  <c r="AL48" i="334" s="1"/>
  <c r="AW48" i="334" s="1"/>
  <c r="W46" i="334"/>
  <c r="W51" i="334" s="1"/>
  <c r="AB47" i="334" s="1"/>
  <c r="AL47" i="334" s="1"/>
  <c r="AW47" i="334" s="1"/>
  <c r="T46" i="334"/>
  <c r="T51" i="334" s="1"/>
  <c r="AA48" i="334" s="1"/>
  <c r="S46" i="334"/>
  <c r="S51" i="334" s="1"/>
  <c r="AA47" i="334" s="1"/>
  <c r="P46" i="334"/>
  <c r="P51" i="334" s="1"/>
  <c r="Z48" i="334" s="1"/>
  <c r="O46" i="334"/>
  <c r="O51" i="334" s="1"/>
  <c r="Z47" i="334" s="1"/>
  <c r="L46" i="334"/>
  <c r="H46" i="334"/>
  <c r="H49" i="334" s="1"/>
  <c r="C46" i="334"/>
  <c r="H47" i="334" s="1"/>
  <c r="BO45" i="334"/>
  <c r="BN45" i="334"/>
  <c r="BM45" i="334"/>
  <c r="BL45" i="334"/>
  <c r="BP45" i="334" s="1"/>
  <c r="BK45" i="334"/>
  <c r="BJ45" i="334"/>
  <c r="AI45" i="334"/>
  <c r="AT45" i="334" s="1"/>
  <c r="V45" i="334"/>
  <c r="U45" i="334"/>
  <c r="U51" i="334" s="1"/>
  <c r="AB45" i="334" s="1"/>
  <c r="AL45" i="334" s="1"/>
  <c r="AW45" i="334" s="1"/>
  <c r="R45" i="334"/>
  <c r="R51" i="334" s="1"/>
  <c r="AA46" i="334" s="1"/>
  <c r="Q45" i="334"/>
  <c r="N45" i="334"/>
  <c r="M45" i="334"/>
  <c r="M51" i="334" s="1"/>
  <c r="Z45" i="334" s="1"/>
  <c r="L45" i="334"/>
  <c r="H45" i="334"/>
  <c r="C48" i="334" s="1"/>
  <c r="C45" i="334"/>
  <c r="C49" i="334" s="1"/>
  <c r="CT44" i="334"/>
  <c r="CP44" i="334"/>
  <c r="CK44" i="334"/>
  <c r="CF44" i="334"/>
  <c r="BY44" i="334"/>
  <c r="AQ44" i="334"/>
  <c r="AN44" i="334"/>
  <c r="U40" i="334"/>
  <c r="AB34" i="334" s="1"/>
  <c r="T40" i="334"/>
  <c r="AA37" i="334" s="1"/>
  <c r="M40" i="334"/>
  <c r="C40" i="334"/>
  <c r="BO39" i="334"/>
  <c r="BN39" i="334"/>
  <c r="BM39" i="334"/>
  <c r="BL39" i="334"/>
  <c r="BK39" i="334"/>
  <c r="BJ39" i="334"/>
  <c r="BP39" i="334" s="1"/>
  <c r="W39" i="334"/>
  <c r="V39" i="334"/>
  <c r="S39" i="334"/>
  <c r="R39" i="334"/>
  <c r="O39" i="334"/>
  <c r="N39" i="334"/>
  <c r="L39" i="334"/>
  <c r="BO38" i="334"/>
  <c r="BN38" i="334"/>
  <c r="BM38" i="334"/>
  <c r="BL38" i="334"/>
  <c r="BK38" i="334"/>
  <c r="BJ38" i="334"/>
  <c r="BP38" i="334" s="1"/>
  <c r="X38" i="334"/>
  <c r="U38" i="334"/>
  <c r="T38" i="334"/>
  <c r="Q38" i="334"/>
  <c r="P38" i="334"/>
  <c r="M38" i="334"/>
  <c r="L38" i="334"/>
  <c r="BO37" i="334"/>
  <c r="BN37" i="334"/>
  <c r="BM37" i="334"/>
  <c r="BL37" i="334"/>
  <c r="BK37" i="334"/>
  <c r="BJ37" i="334"/>
  <c r="BP37" i="334" s="1"/>
  <c r="X37" i="334"/>
  <c r="V37" i="334"/>
  <c r="T37" i="334"/>
  <c r="R37" i="334"/>
  <c r="P37" i="334"/>
  <c r="N37" i="334"/>
  <c r="L37" i="334"/>
  <c r="BO36" i="334"/>
  <c r="BN36" i="334"/>
  <c r="BM36" i="334"/>
  <c r="BL36" i="334"/>
  <c r="BK36" i="334"/>
  <c r="BJ36" i="334"/>
  <c r="BP36" i="334" s="1"/>
  <c r="W36" i="334"/>
  <c r="U36" i="334"/>
  <c r="S36" i="334"/>
  <c r="Q36" i="334"/>
  <c r="O36" i="334"/>
  <c r="M36" i="334"/>
  <c r="L36" i="334"/>
  <c r="BO35" i="334"/>
  <c r="BN35" i="334"/>
  <c r="BM35" i="334"/>
  <c r="BL35" i="334"/>
  <c r="BK35" i="334"/>
  <c r="BJ35" i="334"/>
  <c r="X35" i="334"/>
  <c r="X40" i="334" s="1"/>
  <c r="AB37" i="334" s="1"/>
  <c r="AL37" i="334" s="1"/>
  <c r="AW37" i="334" s="1"/>
  <c r="W35" i="334"/>
  <c r="W40" i="334" s="1"/>
  <c r="AB36" i="334" s="1"/>
  <c r="AL36" i="334" s="1"/>
  <c r="AW36" i="334" s="1"/>
  <c r="T35" i="334"/>
  <c r="S35" i="334"/>
  <c r="S40" i="334" s="1"/>
  <c r="AA36" i="334" s="1"/>
  <c r="P35" i="334"/>
  <c r="P40" i="334" s="1"/>
  <c r="Z37" i="334" s="1"/>
  <c r="O35" i="334"/>
  <c r="O40" i="334" s="1"/>
  <c r="Z36" i="334" s="1"/>
  <c r="L35" i="334"/>
  <c r="H35" i="334"/>
  <c r="C35" i="334"/>
  <c r="BO34" i="334"/>
  <c r="BN34" i="334"/>
  <c r="BM34" i="334"/>
  <c r="BL34" i="334"/>
  <c r="BK34" i="334"/>
  <c r="BJ34" i="334"/>
  <c r="AL34" i="334"/>
  <c r="AW34" i="334" s="1"/>
  <c r="Z34" i="334"/>
  <c r="V34" i="334"/>
  <c r="V40" i="334" s="1"/>
  <c r="AB35" i="334" s="1"/>
  <c r="AL35" i="334" s="1"/>
  <c r="AW35" i="334" s="1"/>
  <c r="U34" i="334"/>
  <c r="R34" i="334"/>
  <c r="R40" i="334" s="1"/>
  <c r="AA35" i="334" s="1"/>
  <c r="AK35" i="334" s="1"/>
  <c r="Q34" i="334"/>
  <c r="Q40" i="334" s="1"/>
  <c r="AA34" i="334" s="1"/>
  <c r="AK34" i="334" s="1"/>
  <c r="N34" i="334"/>
  <c r="N40" i="334" s="1"/>
  <c r="Z35" i="334" s="1"/>
  <c r="M34" i="334"/>
  <c r="L34" i="334"/>
  <c r="H34" i="334"/>
  <c r="C34" i="334"/>
  <c r="T29" i="334"/>
  <c r="Q29" i="334"/>
  <c r="C29" i="334"/>
  <c r="BO28" i="334"/>
  <c r="BN28" i="334"/>
  <c r="BM28" i="334"/>
  <c r="BL28" i="334"/>
  <c r="BK28" i="334"/>
  <c r="BJ28" i="334"/>
  <c r="W28" i="334"/>
  <c r="V28" i="334"/>
  <c r="S28" i="334"/>
  <c r="R28" i="334"/>
  <c r="O28" i="334"/>
  <c r="N28" i="334"/>
  <c r="L28" i="334"/>
  <c r="C28" i="334"/>
  <c r="BO27" i="334"/>
  <c r="BN27" i="334"/>
  <c r="BM27" i="334"/>
  <c r="BL27" i="334"/>
  <c r="BP27" i="334" s="1"/>
  <c r="BK27" i="334"/>
  <c r="BJ27" i="334"/>
  <c r="X27" i="334"/>
  <c r="U27" i="334"/>
  <c r="T27" i="334"/>
  <c r="Q27" i="334"/>
  <c r="P27" i="334"/>
  <c r="M27" i="334"/>
  <c r="L27" i="334"/>
  <c r="C27" i="334"/>
  <c r="BO26" i="334"/>
  <c r="BN26" i="334"/>
  <c r="BM26" i="334"/>
  <c r="BL26" i="334"/>
  <c r="BP26" i="334" s="1"/>
  <c r="BK26" i="334"/>
  <c r="BJ26" i="334"/>
  <c r="AA26" i="334"/>
  <c r="X26" i="334"/>
  <c r="V26" i="334"/>
  <c r="T26" i="334"/>
  <c r="R26" i="334"/>
  <c r="P26" i="334"/>
  <c r="N26" i="334"/>
  <c r="L26" i="334"/>
  <c r="BO25" i="334"/>
  <c r="BN25" i="334"/>
  <c r="BM25" i="334"/>
  <c r="BL25" i="334"/>
  <c r="BK25" i="334"/>
  <c r="BJ25" i="334"/>
  <c r="W25" i="334"/>
  <c r="U25" i="334"/>
  <c r="S25" i="334"/>
  <c r="Q25" i="334"/>
  <c r="O25" i="334"/>
  <c r="M25" i="334"/>
  <c r="L25" i="334"/>
  <c r="C25" i="334"/>
  <c r="BO24" i="334"/>
  <c r="BN24" i="334"/>
  <c r="BM24" i="334"/>
  <c r="BL24" i="334"/>
  <c r="BK24" i="334"/>
  <c r="BJ24" i="334"/>
  <c r="BP24" i="334" s="1"/>
  <c r="AK24" i="334"/>
  <c r="X24" i="334"/>
  <c r="X29" i="334" s="1"/>
  <c r="AB26" i="334" s="1"/>
  <c r="AL26" i="334" s="1"/>
  <c r="AW26" i="334" s="1"/>
  <c r="W24" i="334"/>
  <c r="T24" i="334"/>
  <c r="S24" i="334"/>
  <c r="S29" i="334" s="1"/>
  <c r="AA25" i="334" s="1"/>
  <c r="AK25" i="334" s="1"/>
  <c r="P24" i="334"/>
  <c r="P29" i="334" s="1"/>
  <c r="Z26" i="334" s="1"/>
  <c r="O24" i="334"/>
  <c r="L24" i="334"/>
  <c r="H24" i="334"/>
  <c r="C24" i="334"/>
  <c r="CA23" i="334"/>
  <c r="BO23" i="334"/>
  <c r="BN23" i="334"/>
  <c r="BM23" i="334"/>
  <c r="BL23" i="334"/>
  <c r="BP23" i="334" s="1"/>
  <c r="BK23" i="334"/>
  <c r="BJ23" i="334"/>
  <c r="AI23" i="334"/>
  <c r="AT23" i="334" s="1"/>
  <c r="AA23" i="334"/>
  <c r="V23" i="334"/>
  <c r="V29" i="334" s="1"/>
  <c r="AB24" i="334" s="1"/>
  <c r="AL24" i="334" s="1"/>
  <c r="AW24" i="334" s="1"/>
  <c r="U23" i="334"/>
  <c r="U29" i="334" s="1"/>
  <c r="AB23" i="334" s="1"/>
  <c r="AL23" i="334" s="1"/>
  <c r="AW23" i="334" s="1"/>
  <c r="R23" i="334"/>
  <c r="R29" i="334" s="1"/>
  <c r="AA24" i="334" s="1"/>
  <c r="Q23" i="334"/>
  <c r="N23" i="334"/>
  <c r="N29" i="334" s="1"/>
  <c r="Z24" i="334" s="1"/>
  <c r="M23" i="334"/>
  <c r="M29" i="334" s="1"/>
  <c r="Z23" i="334" s="1"/>
  <c r="L23" i="334"/>
  <c r="H23" i="334"/>
  <c r="C26" i="334" s="1"/>
  <c r="C23" i="334"/>
  <c r="AN22" i="334"/>
  <c r="CF19" i="334"/>
  <c r="CK23" i="334" s="1"/>
  <c r="C18" i="334"/>
  <c r="BO17" i="334"/>
  <c r="BN17" i="334"/>
  <c r="BM17" i="334"/>
  <c r="BL17" i="334"/>
  <c r="BP17" i="334" s="1"/>
  <c r="BK17" i="334"/>
  <c r="BJ17" i="334"/>
  <c r="W17" i="334"/>
  <c r="V17" i="334"/>
  <c r="S17" i="334"/>
  <c r="R17" i="334"/>
  <c r="O17" i="334"/>
  <c r="N17" i="334"/>
  <c r="L17" i="334"/>
  <c r="H17" i="334"/>
  <c r="BO16" i="334"/>
  <c r="BN16" i="334"/>
  <c r="BM16" i="334"/>
  <c r="BL16" i="334"/>
  <c r="BP16" i="334" s="1"/>
  <c r="BK16" i="334"/>
  <c r="BJ16" i="334"/>
  <c r="X16" i="334"/>
  <c r="U16" i="334"/>
  <c r="T16" i="334"/>
  <c r="Q16" i="334"/>
  <c r="P16" i="334"/>
  <c r="M16" i="334"/>
  <c r="L16" i="334"/>
  <c r="BO15" i="334"/>
  <c r="BN15" i="334"/>
  <c r="BM15" i="334"/>
  <c r="BL15" i="334"/>
  <c r="BP15" i="334" s="1"/>
  <c r="BK15" i="334"/>
  <c r="BJ15" i="334"/>
  <c r="AI15" i="334"/>
  <c r="AT15" i="334" s="1"/>
  <c r="X15" i="334"/>
  <c r="V15" i="334"/>
  <c r="V18" i="334" s="1"/>
  <c r="AB13" i="334" s="1"/>
  <c r="AL13" i="334" s="1"/>
  <c r="AW13" i="334" s="1"/>
  <c r="T15" i="334"/>
  <c r="R15" i="334"/>
  <c r="P15" i="334"/>
  <c r="N15" i="334"/>
  <c r="N18" i="334" s="1"/>
  <c r="Z13" i="334" s="1"/>
  <c r="L15" i="334"/>
  <c r="BO14" i="334"/>
  <c r="BN14" i="334"/>
  <c r="BM14" i="334"/>
  <c r="BL14" i="334"/>
  <c r="BP14" i="334" s="1"/>
  <c r="BK14" i="334"/>
  <c r="BJ14" i="334"/>
  <c r="AI14" i="334"/>
  <c r="AT14" i="334" s="1"/>
  <c r="W14" i="334"/>
  <c r="U14" i="334"/>
  <c r="S14" i="334"/>
  <c r="S18" i="334" s="1"/>
  <c r="AA14" i="334" s="1"/>
  <c r="Q14" i="334"/>
  <c r="O14" i="334"/>
  <c r="M14" i="334"/>
  <c r="L14" i="334"/>
  <c r="BO13" i="334"/>
  <c r="BN13" i="334"/>
  <c r="BM13" i="334"/>
  <c r="BL13" i="334"/>
  <c r="BP13" i="334" s="1"/>
  <c r="BK13" i="334"/>
  <c r="BJ13" i="334"/>
  <c r="AI13" i="334"/>
  <c r="X13" i="334"/>
  <c r="X18" i="334" s="1"/>
  <c r="AB15" i="334" s="1"/>
  <c r="AL15" i="334" s="1"/>
  <c r="AW15" i="334" s="1"/>
  <c r="W13" i="334"/>
  <c r="W18" i="334" s="1"/>
  <c r="AB14" i="334" s="1"/>
  <c r="AL14" i="334" s="1"/>
  <c r="AW14" i="334" s="1"/>
  <c r="T13" i="334"/>
  <c r="S13" i="334"/>
  <c r="P13" i="334"/>
  <c r="P18" i="334" s="1"/>
  <c r="Z15" i="334" s="1"/>
  <c r="O13" i="334"/>
  <c r="O18" i="334" s="1"/>
  <c r="Z14" i="334" s="1"/>
  <c r="L13" i="334"/>
  <c r="H13" i="334"/>
  <c r="H16" i="334" s="1"/>
  <c r="C13" i="334"/>
  <c r="H14" i="334" s="1"/>
  <c r="BO12" i="334"/>
  <c r="BN12" i="334"/>
  <c r="BM12" i="334"/>
  <c r="BL12" i="334"/>
  <c r="BP12" i="334" s="1"/>
  <c r="BK12" i="334"/>
  <c r="BJ12" i="334"/>
  <c r="AI12" i="334"/>
  <c r="V12" i="334"/>
  <c r="U12" i="334"/>
  <c r="U18" i="334" s="1"/>
  <c r="AB12" i="334" s="1"/>
  <c r="AL12" i="334" s="1"/>
  <c r="AW12" i="334" s="1"/>
  <c r="R12" i="334"/>
  <c r="R18" i="334" s="1"/>
  <c r="AA13" i="334" s="1"/>
  <c r="Q12" i="334"/>
  <c r="Q18" i="334" s="1"/>
  <c r="AA12" i="334" s="1"/>
  <c r="N12" i="334"/>
  <c r="M12" i="334"/>
  <c r="M18" i="334" s="1"/>
  <c r="Z12" i="334" s="1"/>
  <c r="AJ12" i="334" s="1"/>
  <c r="L12" i="334"/>
  <c r="H12" i="334"/>
  <c r="C17" i="334" s="1"/>
  <c r="C12" i="334"/>
  <c r="C16" i="334" s="1"/>
  <c r="AQ11" i="334"/>
  <c r="AP11" i="334"/>
  <c r="BO94" i="333"/>
  <c r="BN94" i="333"/>
  <c r="BM94" i="333"/>
  <c r="BL94" i="333"/>
  <c r="BK94" i="333"/>
  <c r="BJ94" i="333"/>
  <c r="BO93" i="333"/>
  <c r="BN93" i="333"/>
  <c r="BM93" i="333"/>
  <c r="BL93" i="333"/>
  <c r="BK93" i="333"/>
  <c r="BJ93" i="333"/>
  <c r="BO92" i="333"/>
  <c r="BN92" i="333"/>
  <c r="BM92" i="333"/>
  <c r="BL92" i="333"/>
  <c r="BK92" i="333"/>
  <c r="BJ92" i="333"/>
  <c r="BO91" i="333"/>
  <c r="BN91" i="333"/>
  <c r="BM91" i="333"/>
  <c r="BL91" i="333"/>
  <c r="BK91" i="333"/>
  <c r="BJ91" i="333"/>
  <c r="BO90" i="333"/>
  <c r="BN90" i="333"/>
  <c r="BM90" i="333"/>
  <c r="BL90" i="333"/>
  <c r="BK90" i="333"/>
  <c r="BJ90" i="333"/>
  <c r="BX89" i="333"/>
  <c r="BO89" i="333"/>
  <c r="BN89" i="333"/>
  <c r="BM89" i="333"/>
  <c r="BL89" i="333"/>
  <c r="BK89" i="333"/>
  <c r="BJ89" i="333"/>
  <c r="BV77" i="333"/>
  <c r="BV76" i="333"/>
  <c r="BS76" i="333"/>
  <c r="CC75" i="333"/>
  <c r="CC74" i="333"/>
  <c r="C74" i="333"/>
  <c r="BV73" i="333"/>
  <c r="BS73" i="333"/>
  <c r="C73" i="333"/>
  <c r="BV72" i="333"/>
  <c r="BS72" i="333"/>
  <c r="BO72" i="333"/>
  <c r="BN72" i="333"/>
  <c r="BM72" i="333"/>
  <c r="BL72" i="333"/>
  <c r="BK72" i="333"/>
  <c r="BJ72" i="333"/>
  <c r="BP72" i="333" s="1"/>
  <c r="W72" i="333"/>
  <c r="V72" i="333"/>
  <c r="S72" i="333"/>
  <c r="R72" i="333"/>
  <c r="O72" i="333"/>
  <c r="N72" i="333"/>
  <c r="L72" i="333"/>
  <c r="CH71" i="333"/>
  <c r="BO71" i="333"/>
  <c r="BN71" i="333"/>
  <c r="BM71" i="333"/>
  <c r="BL71" i="333"/>
  <c r="BK71" i="333"/>
  <c r="BP71" i="333" s="1"/>
  <c r="BJ71" i="333"/>
  <c r="X71" i="333"/>
  <c r="U71" i="333"/>
  <c r="T71" i="333"/>
  <c r="Q71" i="333"/>
  <c r="P71" i="333"/>
  <c r="M71" i="333"/>
  <c r="L71" i="333"/>
  <c r="CH70" i="333"/>
  <c r="BO70" i="333"/>
  <c r="BN70" i="333"/>
  <c r="BM70" i="333"/>
  <c r="BL70" i="333"/>
  <c r="BK70" i="333"/>
  <c r="BJ70" i="333"/>
  <c r="BP70" i="333" s="1"/>
  <c r="X70" i="333"/>
  <c r="V70" i="333"/>
  <c r="T70" i="333"/>
  <c r="R70" i="333"/>
  <c r="P70" i="333"/>
  <c r="N70" i="333"/>
  <c r="L70" i="333"/>
  <c r="BV69" i="333"/>
  <c r="BO69" i="333"/>
  <c r="BN69" i="333"/>
  <c r="BM69" i="333"/>
  <c r="BL69" i="333"/>
  <c r="BK69" i="333"/>
  <c r="BJ69" i="333"/>
  <c r="BP69" i="333" s="1"/>
  <c r="W69" i="333"/>
  <c r="U69" i="333"/>
  <c r="S69" i="333"/>
  <c r="Q69" i="333"/>
  <c r="Q74" i="333" s="1"/>
  <c r="O69" i="333"/>
  <c r="M69" i="333"/>
  <c r="L69" i="333"/>
  <c r="BV68" i="333"/>
  <c r="BS68" i="333"/>
  <c r="BO68" i="333"/>
  <c r="BN68" i="333"/>
  <c r="BM68" i="333"/>
  <c r="BL68" i="333"/>
  <c r="BP68" i="333" s="1"/>
  <c r="BK68" i="333"/>
  <c r="BJ68" i="333"/>
  <c r="AI68" i="333"/>
  <c r="AT68" i="333" s="1"/>
  <c r="X68" i="333"/>
  <c r="W68" i="333"/>
  <c r="W73" i="333" s="1"/>
  <c r="AB69" i="333" s="1"/>
  <c r="AL69" i="333" s="1"/>
  <c r="AW69" i="333" s="1"/>
  <c r="T68" i="333"/>
  <c r="S68" i="333"/>
  <c r="S73" i="333" s="1"/>
  <c r="AA69" i="333" s="1"/>
  <c r="P68" i="333"/>
  <c r="O68" i="333"/>
  <c r="O73" i="333" s="1"/>
  <c r="Z69" i="333" s="1"/>
  <c r="L68" i="333"/>
  <c r="H68" i="333"/>
  <c r="AI70" i="333" s="1"/>
  <c r="C68" i="333"/>
  <c r="H72" i="333" s="1"/>
  <c r="CC67" i="333"/>
  <c r="BO67" i="333"/>
  <c r="BN67" i="333"/>
  <c r="BM67" i="333"/>
  <c r="BL67" i="333"/>
  <c r="BK67" i="333"/>
  <c r="BJ67" i="333"/>
  <c r="BP67" i="333" s="1"/>
  <c r="V67" i="333"/>
  <c r="V73" i="333" s="1"/>
  <c r="AB68" i="333" s="1"/>
  <c r="AL68" i="333" s="1"/>
  <c r="AW68" i="333" s="1"/>
  <c r="U67" i="333"/>
  <c r="U73" i="333" s="1"/>
  <c r="AB67" i="333" s="1"/>
  <c r="AL67" i="333" s="1"/>
  <c r="AW67" i="333" s="1"/>
  <c r="R67" i="333"/>
  <c r="R73" i="333" s="1"/>
  <c r="AA68" i="333" s="1"/>
  <c r="Q67" i="333"/>
  <c r="Q73" i="333" s="1"/>
  <c r="AA67" i="333" s="1"/>
  <c r="N67" i="333"/>
  <c r="N73" i="333" s="1"/>
  <c r="Z68" i="333" s="1"/>
  <c r="M67" i="333"/>
  <c r="M73" i="333" s="1"/>
  <c r="Z67" i="333" s="1"/>
  <c r="L67" i="333"/>
  <c r="H67" i="333"/>
  <c r="C72" i="333" s="1"/>
  <c r="C67" i="333"/>
  <c r="C71" i="333" s="1"/>
  <c r="CC66" i="333"/>
  <c r="BV65" i="333"/>
  <c r="BS65" i="333"/>
  <c r="BV64" i="333"/>
  <c r="BS64" i="333"/>
  <c r="C62" i="333"/>
  <c r="BV61" i="333"/>
  <c r="BO61" i="333"/>
  <c r="BN61" i="333"/>
  <c r="BM61" i="333"/>
  <c r="BL61" i="333"/>
  <c r="BK61" i="333"/>
  <c r="BJ61" i="333"/>
  <c r="BP61" i="333" s="1"/>
  <c r="W61" i="333"/>
  <c r="V61" i="333"/>
  <c r="S61" i="333"/>
  <c r="R61" i="333"/>
  <c r="O61" i="333"/>
  <c r="N61" i="333"/>
  <c r="L61" i="333"/>
  <c r="CM60" i="333"/>
  <c r="BV60" i="333"/>
  <c r="BS60" i="333"/>
  <c r="BO60" i="333"/>
  <c r="BN60" i="333"/>
  <c r="BM60" i="333"/>
  <c r="BL60" i="333"/>
  <c r="BK60" i="333"/>
  <c r="BP60" i="333" s="1"/>
  <c r="BJ60" i="333"/>
  <c r="X60" i="333"/>
  <c r="U60" i="333"/>
  <c r="T60" i="333"/>
  <c r="Q60" i="333"/>
  <c r="P60" i="333"/>
  <c r="M60" i="333"/>
  <c r="L60" i="333"/>
  <c r="CM59" i="333"/>
  <c r="CC59" i="333"/>
  <c r="BO59" i="333"/>
  <c r="BN59" i="333"/>
  <c r="BM59" i="333"/>
  <c r="BL59" i="333"/>
  <c r="BK59" i="333"/>
  <c r="BJ59" i="333"/>
  <c r="BP59" i="333" s="1"/>
  <c r="X59" i="333"/>
  <c r="V59" i="333"/>
  <c r="T59" i="333"/>
  <c r="R59" i="333"/>
  <c r="P59" i="333"/>
  <c r="N59" i="333"/>
  <c r="L59" i="333"/>
  <c r="CC58" i="333"/>
  <c r="BO58" i="333"/>
  <c r="BN58" i="333"/>
  <c r="BM58" i="333"/>
  <c r="BL58" i="333"/>
  <c r="BP58" i="333" s="1"/>
  <c r="BK58" i="333"/>
  <c r="BJ58" i="333"/>
  <c r="AI58" i="333"/>
  <c r="AT58" i="333" s="1"/>
  <c r="W58" i="333"/>
  <c r="U58" i="333"/>
  <c r="S58" i="333"/>
  <c r="Q58" i="333"/>
  <c r="O58" i="333"/>
  <c r="M58" i="333"/>
  <c r="L58" i="333"/>
  <c r="BV57" i="333"/>
  <c r="BO57" i="333"/>
  <c r="BN57" i="333"/>
  <c r="BM57" i="333"/>
  <c r="BL57" i="333"/>
  <c r="BK57" i="333"/>
  <c r="BP57" i="333" s="1"/>
  <c r="BJ57" i="333"/>
  <c r="X57" i="333"/>
  <c r="X62" i="333" s="1"/>
  <c r="AB59" i="333" s="1"/>
  <c r="AL59" i="333" s="1"/>
  <c r="AW59" i="333" s="1"/>
  <c r="W57" i="333"/>
  <c r="W62" i="333" s="1"/>
  <c r="AB58" i="333" s="1"/>
  <c r="AL58" i="333" s="1"/>
  <c r="AW58" i="333" s="1"/>
  <c r="T57" i="333"/>
  <c r="T62" i="333" s="1"/>
  <c r="AA59" i="333" s="1"/>
  <c r="S57" i="333"/>
  <c r="S62" i="333" s="1"/>
  <c r="AA58" i="333" s="1"/>
  <c r="P57" i="333"/>
  <c r="P62" i="333" s="1"/>
  <c r="Z59" i="333" s="1"/>
  <c r="O57" i="333"/>
  <c r="O62" i="333" s="1"/>
  <c r="Z58" i="333" s="1"/>
  <c r="L57" i="333"/>
  <c r="H57" i="333"/>
  <c r="AI59" i="333" s="1"/>
  <c r="C57" i="333"/>
  <c r="H61" i="333" s="1"/>
  <c r="BV56" i="333"/>
  <c r="BS56" i="333"/>
  <c r="BO56" i="333"/>
  <c r="BN56" i="333"/>
  <c r="BM56" i="333"/>
  <c r="BL56" i="333"/>
  <c r="BK56" i="333"/>
  <c r="BJ56" i="333"/>
  <c r="BP56" i="333" s="1"/>
  <c r="V56" i="333"/>
  <c r="V62" i="333" s="1"/>
  <c r="AB57" i="333" s="1"/>
  <c r="AL57" i="333" s="1"/>
  <c r="AW57" i="333" s="1"/>
  <c r="U56" i="333"/>
  <c r="U62" i="333" s="1"/>
  <c r="AB56" i="333" s="1"/>
  <c r="AL56" i="333" s="1"/>
  <c r="AW56" i="333" s="1"/>
  <c r="R56" i="333"/>
  <c r="R62" i="333" s="1"/>
  <c r="AA57" i="333" s="1"/>
  <c r="Q56" i="333"/>
  <c r="Q62" i="333" s="1"/>
  <c r="AA56" i="333" s="1"/>
  <c r="N56" i="333"/>
  <c r="N62" i="333" s="1"/>
  <c r="Z57" i="333" s="1"/>
  <c r="M56" i="333"/>
  <c r="M62" i="333" s="1"/>
  <c r="Z56" i="333" s="1"/>
  <c r="L56" i="333"/>
  <c r="H56" i="333"/>
  <c r="C61" i="333" s="1"/>
  <c r="C56" i="333"/>
  <c r="C60" i="333" s="1"/>
  <c r="CH55" i="333"/>
  <c r="CH54" i="333"/>
  <c r="BV53" i="333"/>
  <c r="BS53" i="333"/>
  <c r="BV52" i="333"/>
  <c r="BS52" i="333"/>
  <c r="CC51" i="333"/>
  <c r="C51" i="333"/>
  <c r="CC50" i="333"/>
  <c r="BO50" i="333"/>
  <c r="BN50" i="333"/>
  <c r="BM50" i="333"/>
  <c r="BL50" i="333"/>
  <c r="BP50" i="333" s="1"/>
  <c r="BK50" i="333"/>
  <c r="BJ50" i="333"/>
  <c r="W50" i="333"/>
  <c r="V50" i="333"/>
  <c r="S50" i="333"/>
  <c r="R50" i="333"/>
  <c r="O50" i="333"/>
  <c r="N50" i="333"/>
  <c r="L50" i="333"/>
  <c r="H50" i="333"/>
  <c r="BV49" i="333"/>
  <c r="BS49" i="333"/>
  <c r="BO49" i="333"/>
  <c r="BN49" i="333"/>
  <c r="BM49" i="333"/>
  <c r="BL49" i="333"/>
  <c r="BK49" i="333"/>
  <c r="BJ49" i="333"/>
  <c r="BP49" i="333" s="1"/>
  <c r="X49" i="333"/>
  <c r="U49" i="333"/>
  <c r="T49" i="333"/>
  <c r="Q49" i="333"/>
  <c r="P49" i="333"/>
  <c r="M49" i="333"/>
  <c r="L49" i="333"/>
  <c r="H49" i="333"/>
  <c r="BV48" i="333"/>
  <c r="BS48" i="333"/>
  <c r="BO48" i="333"/>
  <c r="BN48" i="333"/>
  <c r="BM48" i="333"/>
  <c r="BL48" i="333"/>
  <c r="BK48" i="333"/>
  <c r="BJ48" i="333"/>
  <c r="BP48" i="333" s="1"/>
  <c r="X48" i="333"/>
  <c r="X51" i="333" s="1"/>
  <c r="AB48" i="333" s="1"/>
  <c r="AL48" i="333" s="1"/>
  <c r="AW48" i="333" s="1"/>
  <c r="V48" i="333"/>
  <c r="T48" i="333"/>
  <c r="R48" i="333"/>
  <c r="P48" i="333"/>
  <c r="P51" i="333" s="1"/>
  <c r="Z48" i="333" s="1"/>
  <c r="N48" i="333"/>
  <c r="L48" i="333"/>
  <c r="H48" i="333"/>
  <c r="BO47" i="333"/>
  <c r="BN47" i="333"/>
  <c r="BM47" i="333"/>
  <c r="BL47" i="333"/>
  <c r="BK47" i="333"/>
  <c r="BJ47" i="333"/>
  <c r="BP47" i="333" s="1"/>
  <c r="W47" i="333"/>
  <c r="U47" i="333"/>
  <c r="S47" i="333"/>
  <c r="Q47" i="333"/>
  <c r="O47" i="333"/>
  <c r="M47" i="333"/>
  <c r="L47" i="333"/>
  <c r="C47" i="333"/>
  <c r="BO46" i="333"/>
  <c r="BN46" i="333"/>
  <c r="BM46" i="333"/>
  <c r="BL46" i="333"/>
  <c r="BP46" i="333" s="1"/>
  <c r="BK46" i="333"/>
  <c r="BJ46" i="333"/>
  <c r="X46" i="333"/>
  <c r="W46" i="333"/>
  <c r="W51" i="333" s="1"/>
  <c r="AB47" i="333" s="1"/>
  <c r="AL47" i="333" s="1"/>
  <c r="AW47" i="333" s="1"/>
  <c r="T46" i="333"/>
  <c r="T51" i="333" s="1"/>
  <c r="AA48" i="333" s="1"/>
  <c r="S46" i="333"/>
  <c r="S51" i="333" s="1"/>
  <c r="AA47" i="333" s="1"/>
  <c r="P46" i="333"/>
  <c r="O46" i="333"/>
  <c r="O51" i="333" s="1"/>
  <c r="Z47" i="333" s="1"/>
  <c r="L46" i="333"/>
  <c r="H46" i="333"/>
  <c r="AI48" i="333" s="1"/>
  <c r="C46" i="333"/>
  <c r="H47" i="333" s="1"/>
  <c r="BO45" i="333"/>
  <c r="BN45" i="333"/>
  <c r="BM45" i="333"/>
  <c r="BL45" i="333"/>
  <c r="BK45" i="333"/>
  <c r="BP45" i="333" s="1"/>
  <c r="BJ45" i="333"/>
  <c r="AI45" i="333"/>
  <c r="AN44" i="333" s="1"/>
  <c r="V45" i="333"/>
  <c r="V51" i="333" s="1"/>
  <c r="AB46" i="333" s="1"/>
  <c r="AL46" i="333" s="1"/>
  <c r="AW46" i="333" s="1"/>
  <c r="U45" i="333"/>
  <c r="U51" i="333" s="1"/>
  <c r="AB45" i="333" s="1"/>
  <c r="AL45" i="333" s="1"/>
  <c r="AW45" i="333" s="1"/>
  <c r="R45" i="333"/>
  <c r="R51" i="333" s="1"/>
  <c r="AA46" i="333" s="1"/>
  <c r="Q45" i="333"/>
  <c r="Q51" i="333" s="1"/>
  <c r="AA45" i="333" s="1"/>
  <c r="N45" i="333"/>
  <c r="N51" i="333" s="1"/>
  <c r="Z46" i="333" s="1"/>
  <c r="M45" i="333"/>
  <c r="M51" i="333" s="1"/>
  <c r="Z45" i="333" s="1"/>
  <c r="L45" i="333"/>
  <c r="H45" i="333"/>
  <c r="C48" i="333" s="1"/>
  <c r="C45" i="333"/>
  <c r="C49" i="333" s="1"/>
  <c r="CT44" i="333"/>
  <c r="CP44" i="333"/>
  <c r="CK44" i="333"/>
  <c r="CF44" i="333"/>
  <c r="BY44" i="333"/>
  <c r="T40" i="333"/>
  <c r="AA37" i="333" s="1"/>
  <c r="C40" i="333"/>
  <c r="BO39" i="333"/>
  <c r="BN39" i="333"/>
  <c r="BM39" i="333"/>
  <c r="BL39" i="333"/>
  <c r="BK39" i="333"/>
  <c r="BJ39" i="333"/>
  <c r="BP39" i="333" s="1"/>
  <c r="W39" i="333"/>
  <c r="V39" i="333"/>
  <c r="S39" i="333"/>
  <c r="S40" i="333" s="1"/>
  <c r="AA36" i="333" s="1"/>
  <c r="R39" i="333"/>
  <c r="O39" i="333"/>
  <c r="N39" i="333"/>
  <c r="L39" i="333"/>
  <c r="BO38" i="333"/>
  <c r="BN38" i="333"/>
  <c r="BM38" i="333"/>
  <c r="BL38" i="333"/>
  <c r="BP38" i="333" s="1"/>
  <c r="BK38" i="333"/>
  <c r="BJ38" i="333"/>
  <c r="X38" i="333"/>
  <c r="U38" i="333"/>
  <c r="T38" i="333"/>
  <c r="Q38" i="333"/>
  <c r="P38" i="333"/>
  <c r="M38" i="333"/>
  <c r="L38" i="333"/>
  <c r="BO37" i="333"/>
  <c r="BN37" i="333"/>
  <c r="BM37" i="333"/>
  <c r="BL37" i="333"/>
  <c r="BK37" i="333"/>
  <c r="BJ37" i="333"/>
  <c r="BP37" i="333" s="1"/>
  <c r="X37" i="333"/>
  <c r="V37" i="333"/>
  <c r="T37" i="333"/>
  <c r="R37" i="333"/>
  <c r="P37" i="333"/>
  <c r="N37" i="333"/>
  <c r="L37" i="333"/>
  <c r="C37" i="333"/>
  <c r="BO36" i="333"/>
  <c r="BN36" i="333"/>
  <c r="BM36" i="333"/>
  <c r="BL36" i="333"/>
  <c r="BK36" i="333"/>
  <c r="BJ36" i="333"/>
  <c r="BP36" i="333" s="1"/>
  <c r="W36" i="333"/>
  <c r="U36" i="333"/>
  <c r="S36" i="333"/>
  <c r="Q36" i="333"/>
  <c r="O36" i="333"/>
  <c r="M36" i="333"/>
  <c r="L36" i="333"/>
  <c r="BO35" i="333"/>
  <c r="BN35" i="333"/>
  <c r="BM35" i="333"/>
  <c r="BL35" i="333"/>
  <c r="BK35" i="333"/>
  <c r="BJ35" i="333"/>
  <c r="BP35" i="333" s="1"/>
  <c r="X35" i="333"/>
  <c r="X40" i="333" s="1"/>
  <c r="AB37" i="333" s="1"/>
  <c r="AL37" i="333" s="1"/>
  <c r="AW37" i="333" s="1"/>
  <c r="W35" i="333"/>
  <c r="W40" i="333" s="1"/>
  <c r="AB36" i="333" s="1"/>
  <c r="AL36" i="333" s="1"/>
  <c r="AW36" i="333" s="1"/>
  <c r="T35" i="333"/>
  <c r="S35" i="333"/>
  <c r="P35" i="333"/>
  <c r="P40" i="333" s="1"/>
  <c r="Z37" i="333" s="1"/>
  <c r="O35" i="333"/>
  <c r="O40" i="333" s="1"/>
  <c r="Z36" i="333" s="1"/>
  <c r="L35" i="333"/>
  <c r="H35" i="333"/>
  <c r="H38" i="333" s="1"/>
  <c r="C35" i="333"/>
  <c r="H36" i="333" s="1"/>
  <c r="BO34" i="333"/>
  <c r="BN34" i="333"/>
  <c r="BM34" i="333"/>
  <c r="BL34" i="333"/>
  <c r="BK34" i="333"/>
  <c r="BJ34" i="333"/>
  <c r="BP34" i="333" s="1"/>
  <c r="V34" i="333"/>
  <c r="V40" i="333" s="1"/>
  <c r="AB35" i="333" s="1"/>
  <c r="AL35" i="333" s="1"/>
  <c r="AW35" i="333" s="1"/>
  <c r="U34" i="333"/>
  <c r="U40" i="333" s="1"/>
  <c r="AB34" i="333" s="1"/>
  <c r="AL34" i="333" s="1"/>
  <c r="AW34" i="333" s="1"/>
  <c r="R34" i="333"/>
  <c r="R40" i="333" s="1"/>
  <c r="AA35" i="333" s="1"/>
  <c r="Q34" i="333"/>
  <c r="Q40" i="333" s="1"/>
  <c r="AA34" i="333" s="1"/>
  <c r="N34" i="333"/>
  <c r="N40" i="333" s="1"/>
  <c r="Z35" i="333" s="1"/>
  <c r="M34" i="333"/>
  <c r="M40" i="333" s="1"/>
  <c r="Z34" i="333" s="1"/>
  <c r="L34" i="333"/>
  <c r="H34" i="333"/>
  <c r="C39" i="333" s="1"/>
  <c r="C34" i="333"/>
  <c r="C38" i="333" s="1"/>
  <c r="C29" i="333"/>
  <c r="BO28" i="333"/>
  <c r="BN28" i="333"/>
  <c r="BM28" i="333"/>
  <c r="BL28" i="333"/>
  <c r="BK28" i="333"/>
  <c r="BJ28" i="333"/>
  <c r="BP28" i="333" s="1"/>
  <c r="W28" i="333"/>
  <c r="V28" i="333"/>
  <c r="S28" i="333"/>
  <c r="R28" i="333"/>
  <c r="O28" i="333"/>
  <c r="N28" i="333"/>
  <c r="L28" i="333"/>
  <c r="BO27" i="333"/>
  <c r="BN27" i="333"/>
  <c r="BM27" i="333"/>
  <c r="BL27" i="333"/>
  <c r="BK27" i="333"/>
  <c r="BP27" i="333" s="1"/>
  <c r="BJ27" i="333"/>
  <c r="X27" i="333"/>
  <c r="U27" i="333"/>
  <c r="T27" i="333"/>
  <c r="Q27" i="333"/>
  <c r="P27" i="333"/>
  <c r="M27" i="333"/>
  <c r="L27" i="333"/>
  <c r="BO26" i="333"/>
  <c r="BN26" i="333"/>
  <c r="BM26" i="333"/>
  <c r="BL26" i="333"/>
  <c r="BK26" i="333"/>
  <c r="BP26" i="333" s="1"/>
  <c r="BJ26" i="333"/>
  <c r="AI26" i="333"/>
  <c r="AT26" i="333" s="1"/>
  <c r="X26" i="333"/>
  <c r="V26" i="333"/>
  <c r="T26" i="333"/>
  <c r="T29" i="333" s="1"/>
  <c r="AA26" i="333" s="1"/>
  <c r="R26" i="333"/>
  <c r="P26" i="333"/>
  <c r="N26" i="333"/>
  <c r="L26" i="333"/>
  <c r="H26" i="333"/>
  <c r="BO25" i="333"/>
  <c r="BN25" i="333"/>
  <c r="BM25" i="333"/>
  <c r="BL25" i="333"/>
  <c r="BP25" i="333" s="1"/>
  <c r="BK25" i="333"/>
  <c r="BJ25" i="333"/>
  <c r="AI25" i="333"/>
  <c r="AT25" i="333" s="1"/>
  <c r="W25" i="333"/>
  <c r="U25" i="333"/>
  <c r="S25" i="333"/>
  <c r="S29" i="333" s="1"/>
  <c r="AA25" i="333" s="1"/>
  <c r="Q25" i="333"/>
  <c r="O25" i="333"/>
  <c r="M25" i="333"/>
  <c r="L25" i="333"/>
  <c r="BO24" i="333"/>
  <c r="BN24" i="333"/>
  <c r="BM24" i="333"/>
  <c r="BL24" i="333"/>
  <c r="BK24" i="333"/>
  <c r="BJ24" i="333"/>
  <c r="BP24" i="333" s="1"/>
  <c r="X24" i="333"/>
  <c r="X29" i="333" s="1"/>
  <c r="AB26" i="333" s="1"/>
  <c r="AL26" i="333" s="1"/>
  <c r="AW26" i="333" s="1"/>
  <c r="W24" i="333"/>
  <c r="W29" i="333" s="1"/>
  <c r="AB25" i="333" s="1"/>
  <c r="AL25" i="333" s="1"/>
  <c r="AW25" i="333" s="1"/>
  <c r="T24" i="333"/>
  <c r="S24" i="333"/>
  <c r="P24" i="333"/>
  <c r="P29" i="333" s="1"/>
  <c r="Z26" i="333" s="1"/>
  <c r="O24" i="333"/>
  <c r="O29" i="333" s="1"/>
  <c r="Z25" i="333" s="1"/>
  <c r="L24" i="333"/>
  <c r="H24" i="333"/>
  <c r="H27" i="333" s="1"/>
  <c r="C24" i="333"/>
  <c r="H28" i="333" s="1"/>
  <c r="CA23" i="333"/>
  <c r="BO23" i="333"/>
  <c r="BN23" i="333"/>
  <c r="BM23" i="333"/>
  <c r="BL23" i="333"/>
  <c r="BK23" i="333"/>
  <c r="BP23" i="333" s="1"/>
  <c r="BJ23" i="333"/>
  <c r="AI23" i="333"/>
  <c r="AN22" i="333" s="1"/>
  <c r="V23" i="333"/>
  <c r="V29" i="333" s="1"/>
  <c r="AB24" i="333" s="1"/>
  <c r="AL24" i="333" s="1"/>
  <c r="AW24" i="333" s="1"/>
  <c r="U23" i="333"/>
  <c r="U29" i="333" s="1"/>
  <c r="AB23" i="333" s="1"/>
  <c r="AL23" i="333" s="1"/>
  <c r="AW23" i="333" s="1"/>
  <c r="R23" i="333"/>
  <c r="R29" i="333" s="1"/>
  <c r="AA24" i="333" s="1"/>
  <c r="Q23" i="333"/>
  <c r="Q29" i="333" s="1"/>
  <c r="AA23" i="333" s="1"/>
  <c r="N23" i="333"/>
  <c r="N29" i="333" s="1"/>
  <c r="Z24" i="333" s="1"/>
  <c r="M23" i="333"/>
  <c r="M29" i="333" s="1"/>
  <c r="Z23" i="333" s="1"/>
  <c r="L23" i="333"/>
  <c r="H23" i="333"/>
  <c r="C28" i="333" s="1"/>
  <c r="C23" i="333"/>
  <c r="C27" i="333" s="1"/>
  <c r="AQ22" i="333"/>
  <c r="AP22" i="333"/>
  <c r="CF19" i="333"/>
  <c r="CK23" i="333" s="1"/>
  <c r="V18" i="333"/>
  <c r="AB13" i="333" s="1"/>
  <c r="AL13" i="333" s="1"/>
  <c r="AW13" i="333" s="1"/>
  <c r="U18" i="333"/>
  <c r="AB12" i="333" s="1"/>
  <c r="AL12" i="333" s="1"/>
  <c r="AW12" i="333" s="1"/>
  <c r="N18" i="333"/>
  <c r="M18" i="333"/>
  <c r="C18" i="333"/>
  <c r="BO17" i="333"/>
  <c r="BN17" i="333"/>
  <c r="BM17" i="333"/>
  <c r="BL17" i="333"/>
  <c r="BK17" i="333"/>
  <c r="BP17" i="333" s="1"/>
  <c r="BJ17" i="333"/>
  <c r="W17" i="333"/>
  <c r="V17" i="333"/>
  <c r="S17" i="333"/>
  <c r="R17" i="333"/>
  <c r="O17" i="333"/>
  <c r="N17" i="333"/>
  <c r="L17" i="333"/>
  <c r="H17" i="333"/>
  <c r="BO16" i="333"/>
  <c r="BN16" i="333"/>
  <c r="BM16" i="333"/>
  <c r="BL16" i="333"/>
  <c r="BK16" i="333"/>
  <c r="BJ16" i="333"/>
  <c r="BP16" i="333" s="1"/>
  <c r="X16" i="333"/>
  <c r="U16" i="333"/>
  <c r="T16" i="333"/>
  <c r="Q16" i="333"/>
  <c r="P16" i="333"/>
  <c r="M16" i="333"/>
  <c r="L16" i="333"/>
  <c r="BO15" i="333"/>
  <c r="BN15" i="333"/>
  <c r="BM15" i="333"/>
  <c r="BL15" i="333"/>
  <c r="BK15" i="333"/>
  <c r="BP15" i="333" s="1"/>
  <c r="BJ15" i="333"/>
  <c r="X15" i="333"/>
  <c r="V15" i="333"/>
  <c r="T15" i="333"/>
  <c r="R15" i="333"/>
  <c r="P15" i="333"/>
  <c r="N15" i="333"/>
  <c r="L15" i="333"/>
  <c r="BO14" i="333"/>
  <c r="BN14" i="333"/>
  <c r="BM14" i="333"/>
  <c r="BL14" i="333"/>
  <c r="BK14" i="333"/>
  <c r="BP14" i="333" s="1"/>
  <c r="BJ14" i="333"/>
  <c r="AI14" i="333"/>
  <c r="AT14" i="333" s="1"/>
  <c r="W14" i="333"/>
  <c r="U14" i="333"/>
  <c r="S14" i="333"/>
  <c r="Q14" i="333"/>
  <c r="O14" i="333"/>
  <c r="M14" i="333"/>
  <c r="L14" i="333"/>
  <c r="H14" i="333"/>
  <c r="BO13" i="333"/>
  <c r="BN13" i="333"/>
  <c r="BM13" i="333"/>
  <c r="BL13" i="333"/>
  <c r="BK13" i="333"/>
  <c r="BP13" i="333" s="1"/>
  <c r="BJ13" i="333"/>
  <c r="Z13" i="333"/>
  <c r="AJ13" i="333" s="1"/>
  <c r="X13" i="333"/>
  <c r="X18" i="333" s="1"/>
  <c r="AB15" i="333" s="1"/>
  <c r="AL15" i="333" s="1"/>
  <c r="AW15" i="333" s="1"/>
  <c r="W13" i="333"/>
  <c r="W18" i="333" s="1"/>
  <c r="AB14" i="333" s="1"/>
  <c r="AL14" i="333" s="1"/>
  <c r="AW14" i="333" s="1"/>
  <c r="T13" i="333"/>
  <c r="T18" i="333" s="1"/>
  <c r="AA15" i="333" s="1"/>
  <c r="S13" i="333"/>
  <c r="S18" i="333" s="1"/>
  <c r="AA14" i="333" s="1"/>
  <c r="P13" i="333"/>
  <c r="P18" i="333" s="1"/>
  <c r="Z15" i="333" s="1"/>
  <c r="O13" i="333"/>
  <c r="O18" i="333" s="1"/>
  <c r="Z14" i="333" s="1"/>
  <c r="L13" i="333"/>
  <c r="H13" i="333"/>
  <c r="AI15" i="333" s="1"/>
  <c r="C13" i="333"/>
  <c r="BO12" i="333"/>
  <c r="BN12" i="333"/>
  <c r="BM12" i="333"/>
  <c r="BL12" i="333"/>
  <c r="BK12" i="333"/>
  <c r="BP12" i="333" s="1"/>
  <c r="BJ12" i="333"/>
  <c r="AI12" i="333"/>
  <c r="AT12" i="333" s="1"/>
  <c r="Z12" i="333"/>
  <c r="V12" i="333"/>
  <c r="U12" i="333"/>
  <c r="R12" i="333"/>
  <c r="R18" i="333" s="1"/>
  <c r="AA13" i="333" s="1"/>
  <c r="Q12" i="333"/>
  <c r="Q18" i="333" s="1"/>
  <c r="AA12" i="333" s="1"/>
  <c r="N12" i="333"/>
  <c r="M12" i="333"/>
  <c r="L12" i="333"/>
  <c r="H12" i="333"/>
  <c r="AI13" i="333" s="1"/>
  <c r="C12" i="333"/>
  <c r="C16" i="333" s="1"/>
  <c r="AP11" i="333"/>
  <c r="BO94" i="332"/>
  <c r="BN94" i="332"/>
  <c r="BM94" i="332"/>
  <c r="BL94" i="332"/>
  <c r="BK94" i="332"/>
  <c r="BJ94" i="332"/>
  <c r="BO93" i="332"/>
  <c r="BN93" i="332"/>
  <c r="BM93" i="332"/>
  <c r="BL93" i="332"/>
  <c r="BK93" i="332"/>
  <c r="BJ93" i="332"/>
  <c r="BO92" i="332"/>
  <c r="BN92" i="332"/>
  <c r="BM92" i="332"/>
  <c r="BL92" i="332"/>
  <c r="BK92" i="332"/>
  <c r="BJ92" i="332"/>
  <c r="BO91" i="332"/>
  <c r="BN91" i="332"/>
  <c r="BM91" i="332"/>
  <c r="BL91" i="332"/>
  <c r="BK91" i="332"/>
  <c r="BJ91" i="332"/>
  <c r="BO90" i="332"/>
  <c r="BN90" i="332"/>
  <c r="BM90" i="332"/>
  <c r="BL90" i="332"/>
  <c r="BK90" i="332"/>
  <c r="BJ90" i="332"/>
  <c r="BX89" i="332"/>
  <c r="BO89" i="332"/>
  <c r="BN89" i="332"/>
  <c r="BM89" i="332"/>
  <c r="BL89" i="332"/>
  <c r="BK89" i="332"/>
  <c r="BJ89" i="332"/>
  <c r="BV77" i="332"/>
  <c r="BV76" i="332"/>
  <c r="BS76" i="332"/>
  <c r="CC75" i="332"/>
  <c r="CC74" i="332"/>
  <c r="C74" i="332"/>
  <c r="BV73" i="332"/>
  <c r="BS73" i="332"/>
  <c r="C73" i="332"/>
  <c r="BV72" i="332"/>
  <c r="BS72" i="332"/>
  <c r="BO72" i="332"/>
  <c r="BN72" i="332"/>
  <c r="BM72" i="332"/>
  <c r="BL72" i="332"/>
  <c r="BK72" i="332"/>
  <c r="BJ72" i="332"/>
  <c r="BP72" i="332" s="1"/>
  <c r="W72" i="332"/>
  <c r="V72" i="332"/>
  <c r="S72" i="332"/>
  <c r="R72" i="332"/>
  <c r="O72" i="332"/>
  <c r="N72" i="332"/>
  <c r="L72" i="332"/>
  <c r="CH71" i="332"/>
  <c r="BO71" i="332"/>
  <c r="BN71" i="332"/>
  <c r="BM71" i="332"/>
  <c r="BL71" i="332"/>
  <c r="BP71" i="332" s="1"/>
  <c r="BK71" i="332"/>
  <c r="BJ71" i="332"/>
  <c r="X71" i="332"/>
  <c r="U71" i="332"/>
  <c r="T71" i="332"/>
  <c r="Q71" i="332"/>
  <c r="P71" i="332"/>
  <c r="M71" i="332"/>
  <c r="L71" i="332"/>
  <c r="CH70" i="332"/>
  <c r="BO70" i="332"/>
  <c r="BN70" i="332"/>
  <c r="BM70" i="332"/>
  <c r="BL70" i="332"/>
  <c r="BK70" i="332"/>
  <c r="BJ70" i="332"/>
  <c r="BP70" i="332" s="1"/>
  <c r="X70" i="332"/>
  <c r="X74" i="332" s="1"/>
  <c r="V70" i="332"/>
  <c r="T70" i="332"/>
  <c r="R70" i="332"/>
  <c r="P70" i="332"/>
  <c r="P74" i="332" s="1"/>
  <c r="N70" i="332"/>
  <c r="L70" i="332"/>
  <c r="H70" i="332"/>
  <c r="BV69" i="332"/>
  <c r="BO69" i="332"/>
  <c r="BN69" i="332"/>
  <c r="BM69" i="332"/>
  <c r="BL69" i="332"/>
  <c r="BK69" i="332"/>
  <c r="BJ69" i="332"/>
  <c r="W69" i="332"/>
  <c r="U69" i="332"/>
  <c r="S69" i="332"/>
  <c r="Q69" i="332"/>
  <c r="O69" i="332"/>
  <c r="M69" i="332"/>
  <c r="L69" i="332"/>
  <c r="C69" i="332"/>
  <c r="BV68" i="332"/>
  <c r="BS68" i="332"/>
  <c r="BO68" i="332"/>
  <c r="BN68" i="332"/>
  <c r="BM68" i="332"/>
  <c r="BL68" i="332"/>
  <c r="BP68" i="332" s="1"/>
  <c r="BK68" i="332"/>
  <c r="BJ68" i="332"/>
  <c r="X68" i="332"/>
  <c r="X73" i="332" s="1"/>
  <c r="AB70" i="332" s="1"/>
  <c r="AL70" i="332" s="1"/>
  <c r="AW70" i="332" s="1"/>
  <c r="W68" i="332"/>
  <c r="T68" i="332"/>
  <c r="T73" i="332" s="1"/>
  <c r="AA70" i="332" s="1"/>
  <c r="AK70" i="332" s="1"/>
  <c r="S68" i="332"/>
  <c r="S73" i="332" s="1"/>
  <c r="AA69" i="332" s="1"/>
  <c r="AK69" i="332" s="1"/>
  <c r="P68" i="332"/>
  <c r="P73" i="332" s="1"/>
  <c r="Z70" i="332" s="1"/>
  <c r="O68" i="332"/>
  <c r="L68" i="332"/>
  <c r="H68" i="332"/>
  <c r="AI70" i="332" s="1"/>
  <c r="AQ66" i="332" s="1"/>
  <c r="C68" i="332"/>
  <c r="H72" i="332" s="1"/>
  <c r="CC67" i="332"/>
  <c r="BO67" i="332"/>
  <c r="BN67" i="332"/>
  <c r="BM67" i="332"/>
  <c r="BL67" i="332"/>
  <c r="BK67" i="332"/>
  <c r="BJ67" i="332"/>
  <c r="AT67" i="332"/>
  <c r="AI67" i="332"/>
  <c r="V67" i="332"/>
  <c r="V73" i="332" s="1"/>
  <c r="AB68" i="332" s="1"/>
  <c r="AL68" i="332" s="1"/>
  <c r="AW68" i="332" s="1"/>
  <c r="U67" i="332"/>
  <c r="U73" i="332" s="1"/>
  <c r="AB67" i="332" s="1"/>
  <c r="AL67" i="332" s="1"/>
  <c r="AW67" i="332" s="1"/>
  <c r="R67" i="332"/>
  <c r="R73" i="332" s="1"/>
  <c r="AA68" i="332" s="1"/>
  <c r="Q67" i="332"/>
  <c r="Q73" i="332" s="1"/>
  <c r="AA67" i="332" s="1"/>
  <c r="N67" i="332"/>
  <c r="N73" i="332" s="1"/>
  <c r="Z68" i="332" s="1"/>
  <c r="M67" i="332"/>
  <c r="M73" i="332" s="1"/>
  <c r="Z67" i="332" s="1"/>
  <c r="L67" i="332"/>
  <c r="H67" i="332"/>
  <c r="C70" i="332" s="1"/>
  <c r="C67" i="332"/>
  <c r="C71" i="332" s="1"/>
  <c r="CC66" i="332"/>
  <c r="AN66" i="332"/>
  <c r="BV65" i="332"/>
  <c r="BS65" i="332"/>
  <c r="BV64" i="332"/>
  <c r="BS64" i="332"/>
  <c r="C62" i="332"/>
  <c r="BV61" i="332"/>
  <c r="BO61" i="332"/>
  <c r="BN61" i="332"/>
  <c r="BM61" i="332"/>
  <c r="BL61" i="332"/>
  <c r="BP61" i="332" s="1"/>
  <c r="BK61" i="332"/>
  <c r="BJ61" i="332"/>
  <c r="W61" i="332"/>
  <c r="V61" i="332"/>
  <c r="S61" i="332"/>
  <c r="R61" i="332"/>
  <c r="O61" i="332"/>
  <c r="N61" i="332"/>
  <c r="L61" i="332"/>
  <c r="CM60" i="332"/>
  <c r="BV60" i="332"/>
  <c r="BS60" i="332"/>
  <c r="BO60" i="332"/>
  <c r="BN60" i="332"/>
  <c r="BM60" i="332"/>
  <c r="BL60" i="332"/>
  <c r="BK60" i="332"/>
  <c r="BJ60" i="332"/>
  <c r="BP60" i="332" s="1"/>
  <c r="X60" i="332"/>
  <c r="U60" i="332"/>
  <c r="T60" i="332"/>
  <c r="Q60" i="332"/>
  <c r="P60" i="332"/>
  <c r="M60" i="332"/>
  <c r="L60" i="332"/>
  <c r="CM59" i="332"/>
  <c r="CC59" i="332"/>
  <c r="BO59" i="332"/>
  <c r="BN59" i="332"/>
  <c r="BM59" i="332"/>
  <c r="BL59" i="332"/>
  <c r="BP59" i="332" s="1"/>
  <c r="BK59" i="332"/>
  <c r="BJ59" i="332"/>
  <c r="X59" i="332"/>
  <c r="V59" i="332"/>
  <c r="T59" i="332"/>
  <c r="R59" i="332"/>
  <c r="P59" i="332"/>
  <c r="N59" i="332"/>
  <c r="L59" i="332"/>
  <c r="CC58" i="332"/>
  <c r="BO58" i="332"/>
  <c r="BN58" i="332"/>
  <c r="BM58" i="332"/>
  <c r="BL58" i="332"/>
  <c r="BK58" i="332"/>
  <c r="BJ58" i="332"/>
  <c r="BP58" i="332" s="1"/>
  <c r="W58" i="332"/>
  <c r="U58" i="332"/>
  <c r="S58" i="332"/>
  <c r="Q58" i="332"/>
  <c r="O58" i="332"/>
  <c r="M58" i="332"/>
  <c r="L58" i="332"/>
  <c r="BV57" i="332"/>
  <c r="BO57" i="332"/>
  <c r="BN57" i="332"/>
  <c r="BM57" i="332"/>
  <c r="BL57" i="332"/>
  <c r="BK57" i="332"/>
  <c r="BJ57" i="332"/>
  <c r="BP57" i="332" s="1"/>
  <c r="X57" i="332"/>
  <c r="X62" i="332" s="1"/>
  <c r="AB59" i="332" s="1"/>
  <c r="AL59" i="332" s="1"/>
  <c r="AW59" i="332" s="1"/>
  <c r="W57" i="332"/>
  <c r="W62" i="332" s="1"/>
  <c r="AB58" i="332" s="1"/>
  <c r="AL58" i="332" s="1"/>
  <c r="AW58" i="332" s="1"/>
  <c r="T57" i="332"/>
  <c r="T62" i="332" s="1"/>
  <c r="AA59" i="332" s="1"/>
  <c r="S57" i="332"/>
  <c r="S62" i="332" s="1"/>
  <c r="AA58" i="332" s="1"/>
  <c r="P57" i="332"/>
  <c r="P62" i="332" s="1"/>
  <c r="Z59" i="332" s="1"/>
  <c r="O57" i="332"/>
  <c r="O62" i="332" s="1"/>
  <c r="Z58" i="332" s="1"/>
  <c r="L57" i="332"/>
  <c r="H57" i="332"/>
  <c r="H59" i="332" s="1"/>
  <c r="C57" i="332"/>
  <c r="AI58" i="332" s="1"/>
  <c r="BV56" i="332"/>
  <c r="BS56" i="332"/>
  <c r="BO56" i="332"/>
  <c r="BN56" i="332"/>
  <c r="BM56" i="332"/>
  <c r="BL56" i="332"/>
  <c r="BP56" i="332" s="1"/>
  <c r="BK56" i="332"/>
  <c r="BJ56" i="332"/>
  <c r="AI56" i="332"/>
  <c r="AN55" i="332" s="1"/>
  <c r="V56" i="332"/>
  <c r="V62" i="332" s="1"/>
  <c r="AB57" i="332" s="1"/>
  <c r="AL57" i="332" s="1"/>
  <c r="AW57" i="332" s="1"/>
  <c r="U56" i="332"/>
  <c r="U62" i="332" s="1"/>
  <c r="AB56" i="332" s="1"/>
  <c r="AL56" i="332" s="1"/>
  <c r="AW56" i="332" s="1"/>
  <c r="R56" i="332"/>
  <c r="R62" i="332" s="1"/>
  <c r="AA57" i="332" s="1"/>
  <c r="Q56" i="332"/>
  <c r="Q62" i="332" s="1"/>
  <c r="AA56" i="332" s="1"/>
  <c r="N56" i="332"/>
  <c r="N62" i="332" s="1"/>
  <c r="Z57" i="332" s="1"/>
  <c r="M56" i="332"/>
  <c r="M62" i="332" s="1"/>
  <c r="Z56" i="332" s="1"/>
  <c r="L56" i="332"/>
  <c r="H56" i="332"/>
  <c r="C61" i="332" s="1"/>
  <c r="C56" i="332"/>
  <c r="C60" i="332" s="1"/>
  <c r="CH55" i="332"/>
  <c r="CH54" i="332"/>
  <c r="BV53" i="332"/>
  <c r="BS53" i="332"/>
  <c r="BV52" i="332"/>
  <c r="BS52" i="332"/>
  <c r="CC51" i="332"/>
  <c r="C51" i="332"/>
  <c r="CC50" i="332"/>
  <c r="BO50" i="332"/>
  <c r="BN50" i="332"/>
  <c r="BM50" i="332"/>
  <c r="BL50" i="332"/>
  <c r="BK50" i="332"/>
  <c r="BJ50" i="332"/>
  <c r="BP50" i="332" s="1"/>
  <c r="W50" i="332"/>
  <c r="V50" i="332"/>
  <c r="S50" i="332"/>
  <c r="R50" i="332"/>
  <c r="O50" i="332"/>
  <c r="N50" i="332"/>
  <c r="L50" i="332"/>
  <c r="BV49" i="332"/>
  <c r="BS49" i="332"/>
  <c r="BO49" i="332"/>
  <c r="BN49" i="332"/>
  <c r="BM49" i="332"/>
  <c r="BL49" i="332"/>
  <c r="BP49" i="332" s="1"/>
  <c r="BK49" i="332"/>
  <c r="BJ49" i="332"/>
  <c r="X49" i="332"/>
  <c r="U49" i="332"/>
  <c r="T49" i="332"/>
  <c r="Q49" i="332"/>
  <c r="P49" i="332"/>
  <c r="M49" i="332"/>
  <c r="L49" i="332"/>
  <c r="BV48" i="332"/>
  <c r="BS48" i="332"/>
  <c r="BO48" i="332"/>
  <c r="BN48" i="332"/>
  <c r="BM48" i="332"/>
  <c r="BL48" i="332"/>
  <c r="BP48" i="332" s="1"/>
  <c r="BK48" i="332"/>
  <c r="BJ48" i="332"/>
  <c r="X48" i="332"/>
  <c r="V48" i="332"/>
  <c r="T48" i="332"/>
  <c r="R48" i="332"/>
  <c r="P48" i="332"/>
  <c r="N48" i="332"/>
  <c r="L48" i="332"/>
  <c r="BO47" i="332"/>
  <c r="BN47" i="332"/>
  <c r="BM47" i="332"/>
  <c r="BL47" i="332"/>
  <c r="BK47" i="332"/>
  <c r="BP47" i="332" s="1"/>
  <c r="BJ47" i="332"/>
  <c r="W47" i="332"/>
  <c r="U47" i="332"/>
  <c r="S47" i="332"/>
  <c r="Q47" i="332"/>
  <c r="O47" i="332"/>
  <c r="M47" i="332"/>
  <c r="L47" i="332"/>
  <c r="BO46" i="332"/>
  <c r="BN46" i="332"/>
  <c r="BM46" i="332"/>
  <c r="BL46" i="332"/>
  <c r="BK46" i="332"/>
  <c r="BJ46" i="332"/>
  <c r="BP46" i="332" s="1"/>
  <c r="X46" i="332"/>
  <c r="X51" i="332" s="1"/>
  <c r="AB48" i="332" s="1"/>
  <c r="AL48" i="332" s="1"/>
  <c r="AW48" i="332" s="1"/>
  <c r="W46" i="332"/>
  <c r="W51" i="332" s="1"/>
  <c r="AB47" i="332" s="1"/>
  <c r="AL47" i="332" s="1"/>
  <c r="AW47" i="332" s="1"/>
  <c r="T46" i="332"/>
  <c r="T51" i="332" s="1"/>
  <c r="AA48" i="332" s="1"/>
  <c r="S46" i="332"/>
  <c r="S51" i="332" s="1"/>
  <c r="AA47" i="332" s="1"/>
  <c r="P46" i="332"/>
  <c r="P51" i="332" s="1"/>
  <c r="Z48" i="332" s="1"/>
  <c r="O46" i="332"/>
  <c r="O51" i="332" s="1"/>
  <c r="Z47" i="332" s="1"/>
  <c r="L46" i="332"/>
  <c r="H46" i="332"/>
  <c r="H48" i="332" s="1"/>
  <c r="C46" i="332"/>
  <c r="H50" i="332" s="1"/>
  <c r="BO45" i="332"/>
  <c r="BN45" i="332"/>
  <c r="BM45" i="332"/>
  <c r="BL45" i="332"/>
  <c r="BK45" i="332"/>
  <c r="BJ45" i="332"/>
  <c r="BP45" i="332" s="1"/>
  <c r="V45" i="332"/>
  <c r="V51" i="332" s="1"/>
  <c r="AB46" i="332" s="1"/>
  <c r="AL46" i="332" s="1"/>
  <c r="AW46" i="332" s="1"/>
  <c r="U45" i="332"/>
  <c r="U51" i="332" s="1"/>
  <c r="AB45" i="332" s="1"/>
  <c r="AL45" i="332" s="1"/>
  <c r="AW45" i="332" s="1"/>
  <c r="R45" i="332"/>
  <c r="R51" i="332" s="1"/>
  <c r="AA46" i="332" s="1"/>
  <c r="Q45" i="332"/>
  <c r="Q51" i="332" s="1"/>
  <c r="AA45" i="332" s="1"/>
  <c r="N45" i="332"/>
  <c r="N51" i="332" s="1"/>
  <c r="Z46" i="332" s="1"/>
  <c r="M45" i="332"/>
  <c r="M51" i="332" s="1"/>
  <c r="Z45" i="332" s="1"/>
  <c r="L45" i="332"/>
  <c r="H45" i="332"/>
  <c r="C48" i="332" s="1"/>
  <c r="C45" i="332"/>
  <c r="C47" i="332" s="1"/>
  <c r="CT44" i="332"/>
  <c r="CP44" i="332"/>
  <c r="CK44" i="332"/>
  <c r="CF44" i="332"/>
  <c r="BY44" i="332"/>
  <c r="C40" i="332"/>
  <c r="BO39" i="332"/>
  <c r="BN39" i="332"/>
  <c r="BM39" i="332"/>
  <c r="BL39" i="332"/>
  <c r="BK39" i="332"/>
  <c r="BP39" i="332" s="1"/>
  <c r="BJ39" i="332"/>
  <c r="W39" i="332"/>
  <c r="V39" i="332"/>
  <c r="S39" i="332"/>
  <c r="R39" i="332"/>
  <c r="O39" i="332"/>
  <c r="N39" i="332"/>
  <c r="L39" i="332"/>
  <c r="BO38" i="332"/>
  <c r="BN38" i="332"/>
  <c r="BM38" i="332"/>
  <c r="BL38" i="332"/>
  <c r="BK38" i="332"/>
  <c r="BJ38" i="332"/>
  <c r="BP38" i="332" s="1"/>
  <c r="X38" i="332"/>
  <c r="U38" i="332"/>
  <c r="T38" i="332"/>
  <c r="Q38" i="332"/>
  <c r="P38" i="332"/>
  <c r="M38" i="332"/>
  <c r="L38" i="332"/>
  <c r="BO37" i="332"/>
  <c r="BN37" i="332"/>
  <c r="BM37" i="332"/>
  <c r="BL37" i="332"/>
  <c r="BK37" i="332"/>
  <c r="BP37" i="332" s="1"/>
  <c r="BJ37" i="332"/>
  <c r="X37" i="332"/>
  <c r="V37" i="332"/>
  <c r="T37" i="332"/>
  <c r="R37" i="332"/>
  <c r="P37" i="332"/>
  <c r="N37" i="332"/>
  <c r="L37" i="332"/>
  <c r="BO36" i="332"/>
  <c r="BN36" i="332"/>
  <c r="BM36" i="332"/>
  <c r="BL36" i="332"/>
  <c r="BK36" i="332"/>
  <c r="BP36" i="332" s="1"/>
  <c r="BJ36" i="332"/>
  <c r="W36" i="332"/>
  <c r="U36" i="332"/>
  <c r="S36" i="332"/>
  <c r="Q36" i="332"/>
  <c r="O36" i="332"/>
  <c r="M36" i="332"/>
  <c r="L36" i="332"/>
  <c r="H36" i="332"/>
  <c r="BO35" i="332"/>
  <c r="BN35" i="332"/>
  <c r="BM35" i="332"/>
  <c r="BL35" i="332"/>
  <c r="BK35" i="332"/>
  <c r="BP35" i="332" s="1"/>
  <c r="BJ35" i="332"/>
  <c r="X35" i="332"/>
  <c r="X40" i="332" s="1"/>
  <c r="AB37" i="332" s="1"/>
  <c r="AL37" i="332" s="1"/>
  <c r="AW37" i="332" s="1"/>
  <c r="W35" i="332"/>
  <c r="W40" i="332" s="1"/>
  <c r="AB36" i="332" s="1"/>
  <c r="AL36" i="332" s="1"/>
  <c r="AW36" i="332" s="1"/>
  <c r="T35" i="332"/>
  <c r="T40" i="332" s="1"/>
  <c r="AA37" i="332" s="1"/>
  <c r="S35" i="332"/>
  <c r="S40" i="332" s="1"/>
  <c r="AA36" i="332" s="1"/>
  <c r="P35" i="332"/>
  <c r="P40" i="332" s="1"/>
  <c r="Z37" i="332" s="1"/>
  <c r="O35" i="332"/>
  <c r="O40" i="332" s="1"/>
  <c r="Z36" i="332" s="1"/>
  <c r="L35" i="332"/>
  <c r="H35" i="332"/>
  <c r="AI37" i="332" s="1"/>
  <c r="C35" i="332"/>
  <c r="H39" i="332" s="1"/>
  <c r="BO34" i="332"/>
  <c r="BN34" i="332"/>
  <c r="BM34" i="332"/>
  <c r="BL34" i="332"/>
  <c r="BK34" i="332"/>
  <c r="BP34" i="332" s="1"/>
  <c r="BJ34" i="332"/>
  <c r="AI34" i="332"/>
  <c r="AT34" i="332" s="1"/>
  <c r="V34" i="332"/>
  <c r="V40" i="332" s="1"/>
  <c r="AB35" i="332" s="1"/>
  <c r="AL35" i="332" s="1"/>
  <c r="AW35" i="332" s="1"/>
  <c r="U34" i="332"/>
  <c r="U40" i="332" s="1"/>
  <c r="AB34" i="332" s="1"/>
  <c r="AL34" i="332" s="1"/>
  <c r="AW34" i="332" s="1"/>
  <c r="R34" i="332"/>
  <c r="R40" i="332" s="1"/>
  <c r="AA35" i="332" s="1"/>
  <c r="Q34" i="332"/>
  <c r="Q40" i="332" s="1"/>
  <c r="AA34" i="332" s="1"/>
  <c r="N34" i="332"/>
  <c r="N40" i="332" s="1"/>
  <c r="Z35" i="332" s="1"/>
  <c r="M34" i="332"/>
  <c r="M40" i="332" s="1"/>
  <c r="Z34" i="332" s="1"/>
  <c r="L34" i="332"/>
  <c r="H34" i="332"/>
  <c r="C37" i="332" s="1"/>
  <c r="C34" i="332"/>
  <c r="C38" i="332" s="1"/>
  <c r="AN33" i="332"/>
  <c r="C29" i="332"/>
  <c r="BO28" i="332"/>
  <c r="BN28" i="332"/>
  <c r="BM28" i="332"/>
  <c r="BL28" i="332"/>
  <c r="BK28" i="332"/>
  <c r="BP28" i="332" s="1"/>
  <c r="BJ28" i="332"/>
  <c r="W28" i="332"/>
  <c r="V28" i="332"/>
  <c r="S28" i="332"/>
  <c r="R28" i="332"/>
  <c r="O28" i="332"/>
  <c r="N28" i="332"/>
  <c r="L28" i="332"/>
  <c r="BO27" i="332"/>
  <c r="BN27" i="332"/>
  <c r="BM27" i="332"/>
  <c r="BL27" i="332"/>
  <c r="BK27" i="332"/>
  <c r="BJ27" i="332"/>
  <c r="BP27" i="332" s="1"/>
  <c r="X27" i="332"/>
  <c r="U27" i="332"/>
  <c r="T27" i="332"/>
  <c r="Q27" i="332"/>
  <c r="P27" i="332"/>
  <c r="M27" i="332"/>
  <c r="L27" i="332"/>
  <c r="BO26" i="332"/>
  <c r="BN26" i="332"/>
  <c r="BM26" i="332"/>
  <c r="BL26" i="332"/>
  <c r="BK26" i="332"/>
  <c r="BJ26" i="332"/>
  <c r="BP26" i="332" s="1"/>
  <c r="X26" i="332"/>
  <c r="V26" i="332"/>
  <c r="T26" i="332"/>
  <c r="R26" i="332"/>
  <c r="P26" i="332"/>
  <c r="N26" i="332"/>
  <c r="L26" i="332"/>
  <c r="BO25" i="332"/>
  <c r="BN25" i="332"/>
  <c r="BM25" i="332"/>
  <c r="BL25" i="332"/>
  <c r="BK25" i="332"/>
  <c r="BJ25" i="332"/>
  <c r="BP25" i="332" s="1"/>
  <c r="W25" i="332"/>
  <c r="U25" i="332"/>
  <c r="S25" i="332"/>
  <c r="Q25" i="332"/>
  <c r="O25" i="332"/>
  <c r="M25" i="332"/>
  <c r="L25" i="332"/>
  <c r="H25" i="332"/>
  <c r="BO24" i="332"/>
  <c r="BN24" i="332"/>
  <c r="BM24" i="332"/>
  <c r="BL24" i="332"/>
  <c r="BK24" i="332"/>
  <c r="BP24" i="332" s="1"/>
  <c r="BJ24" i="332"/>
  <c r="AI24" i="332"/>
  <c r="AT24" i="332" s="1"/>
  <c r="X24" i="332"/>
  <c r="X29" i="332" s="1"/>
  <c r="AB26" i="332" s="1"/>
  <c r="AL26" i="332" s="1"/>
  <c r="AW26" i="332" s="1"/>
  <c r="W24" i="332"/>
  <c r="W29" i="332" s="1"/>
  <c r="AB25" i="332" s="1"/>
  <c r="AL25" i="332" s="1"/>
  <c r="AW25" i="332" s="1"/>
  <c r="T24" i="332"/>
  <c r="T29" i="332" s="1"/>
  <c r="AA26" i="332" s="1"/>
  <c r="S24" i="332"/>
  <c r="S29" i="332" s="1"/>
  <c r="AA25" i="332" s="1"/>
  <c r="P24" i="332"/>
  <c r="P29" i="332" s="1"/>
  <c r="Z26" i="332" s="1"/>
  <c r="O24" i="332"/>
  <c r="O29" i="332" s="1"/>
  <c r="Z25" i="332" s="1"/>
  <c r="L24" i="332"/>
  <c r="H24" i="332"/>
  <c r="AI26" i="332" s="1"/>
  <c r="C24" i="332"/>
  <c r="AI25" i="332" s="1"/>
  <c r="CA23" i="332"/>
  <c r="BO23" i="332"/>
  <c r="BN23" i="332"/>
  <c r="BM23" i="332"/>
  <c r="BL23" i="332"/>
  <c r="BK23" i="332"/>
  <c r="BJ23" i="332"/>
  <c r="BP23" i="332" s="1"/>
  <c r="BP29" i="332" s="1"/>
  <c r="V23" i="332"/>
  <c r="V29" i="332" s="1"/>
  <c r="AB24" i="332" s="1"/>
  <c r="AL24" i="332" s="1"/>
  <c r="AW24" i="332" s="1"/>
  <c r="U23" i="332"/>
  <c r="U29" i="332" s="1"/>
  <c r="AB23" i="332" s="1"/>
  <c r="AL23" i="332" s="1"/>
  <c r="AW23" i="332" s="1"/>
  <c r="R23" i="332"/>
  <c r="R29" i="332" s="1"/>
  <c r="AA24" i="332" s="1"/>
  <c r="Q23" i="332"/>
  <c r="Q29" i="332" s="1"/>
  <c r="AA23" i="332" s="1"/>
  <c r="N23" i="332"/>
  <c r="N29" i="332" s="1"/>
  <c r="Z24" i="332" s="1"/>
  <c r="M23" i="332"/>
  <c r="M29" i="332" s="1"/>
  <c r="Z23" i="332" s="1"/>
  <c r="L23" i="332"/>
  <c r="H23" i="332"/>
  <c r="C26" i="332" s="1"/>
  <c r="C23" i="332"/>
  <c r="AI23" i="332" s="1"/>
  <c r="AO22" i="332"/>
  <c r="CF19" i="332"/>
  <c r="CK23" i="332" s="1"/>
  <c r="C18" i="332"/>
  <c r="BO17" i="332"/>
  <c r="BN17" i="332"/>
  <c r="BM17" i="332"/>
  <c r="BL17" i="332"/>
  <c r="BK17" i="332"/>
  <c r="BJ17" i="332"/>
  <c r="BP17" i="332" s="1"/>
  <c r="W17" i="332"/>
  <c r="V17" i="332"/>
  <c r="S17" i="332"/>
  <c r="R17" i="332"/>
  <c r="O17" i="332"/>
  <c r="N17" i="332"/>
  <c r="L17" i="332"/>
  <c r="BO16" i="332"/>
  <c r="BN16" i="332"/>
  <c r="BM16" i="332"/>
  <c r="BL16" i="332"/>
  <c r="BP16" i="332" s="1"/>
  <c r="BK16" i="332"/>
  <c r="BJ16" i="332"/>
  <c r="X16" i="332"/>
  <c r="U16" i="332"/>
  <c r="T16" i="332"/>
  <c r="Q16" i="332"/>
  <c r="P16" i="332"/>
  <c r="M16" i="332"/>
  <c r="L16" i="332"/>
  <c r="BO15" i="332"/>
  <c r="BN15" i="332"/>
  <c r="BM15" i="332"/>
  <c r="BL15" i="332"/>
  <c r="BK15" i="332"/>
  <c r="BJ15" i="332"/>
  <c r="BP15" i="332" s="1"/>
  <c r="X15" i="332"/>
  <c r="V15" i="332"/>
  <c r="T15" i="332"/>
  <c r="R15" i="332"/>
  <c r="P15" i="332"/>
  <c r="N15" i="332"/>
  <c r="L15" i="332"/>
  <c r="BO14" i="332"/>
  <c r="BN14" i="332"/>
  <c r="BM14" i="332"/>
  <c r="BL14" i="332"/>
  <c r="BK14" i="332"/>
  <c r="BJ14" i="332"/>
  <c r="BP14" i="332" s="1"/>
  <c r="W14" i="332"/>
  <c r="U14" i="332"/>
  <c r="S14" i="332"/>
  <c r="Q14" i="332"/>
  <c r="O14" i="332"/>
  <c r="M14" i="332"/>
  <c r="L14" i="332"/>
  <c r="BO13" i="332"/>
  <c r="BN13" i="332"/>
  <c r="BM13" i="332"/>
  <c r="BL13" i="332"/>
  <c r="BK13" i="332"/>
  <c r="BJ13" i="332"/>
  <c r="BP13" i="332" s="1"/>
  <c r="X13" i="332"/>
  <c r="X18" i="332" s="1"/>
  <c r="AB15" i="332" s="1"/>
  <c r="AL15" i="332" s="1"/>
  <c r="AW15" i="332" s="1"/>
  <c r="W13" i="332"/>
  <c r="W18" i="332" s="1"/>
  <c r="AB14" i="332" s="1"/>
  <c r="AL14" i="332" s="1"/>
  <c r="AW14" i="332" s="1"/>
  <c r="T13" i="332"/>
  <c r="T18" i="332" s="1"/>
  <c r="AA15" i="332" s="1"/>
  <c r="S13" i="332"/>
  <c r="S18" i="332" s="1"/>
  <c r="AA14" i="332" s="1"/>
  <c r="P13" i="332"/>
  <c r="P18" i="332" s="1"/>
  <c r="Z15" i="332" s="1"/>
  <c r="O13" i="332"/>
  <c r="O18" i="332" s="1"/>
  <c r="Z14" i="332" s="1"/>
  <c r="L13" i="332"/>
  <c r="H13" i="332"/>
  <c r="AI15" i="332" s="1"/>
  <c r="C13" i="332"/>
  <c r="H17" i="332" s="1"/>
  <c r="BO12" i="332"/>
  <c r="BN12" i="332"/>
  <c r="BM12" i="332"/>
  <c r="BL12" i="332"/>
  <c r="BK12" i="332"/>
  <c r="BJ12" i="332"/>
  <c r="BP12" i="332" s="1"/>
  <c r="V12" i="332"/>
  <c r="V18" i="332" s="1"/>
  <c r="AB13" i="332" s="1"/>
  <c r="AL13" i="332" s="1"/>
  <c r="AW13" i="332" s="1"/>
  <c r="U12" i="332"/>
  <c r="U18" i="332" s="1"/>
  <c r="AB12" i="332" s="1"/>
  <c r="AL12" i="332" s="1"/>
  <c r="AW12" i="332" s="1"/>
  <c r="R12" i="332"/>
  <c r="R18" i="332" s="1"/>
  <c r="AA13" i="332" s="1"/>
  <c r="Q12" i="332"/>
  <c r="Q18" i="332" s="1"/>
  <c r="AA12" i="332" s="1"/>
  <c r="N12" i="332"/>
  <c r="N18" i="332" s="1"/>
  <c r="Z13" i="332" s="1"/>
  <c r="M12" i="332"/>
  <c r="M18" i="332" s="1"/>
  <c r="Z12" i="332" s="1"/>
  <c r="L12" i="332"/>
  <c r="H12" i="332"/>
  <c r="AI13" i="332" s="1"/>
  <c r="C12" i="332"/>
  <c r="AI12" i="332" s="1"/>
  <c r="BO94" i="331"/>
  <c r="BN94" i="331"/>
  <c r="BM94" i="331"/>
  <c r="BL94" i="331"/>
  <c r="BK94" i="331"/>
  <c r="BJ94" i="331"/>
  <c r="BO93" i="331"/>
  <c r="BN93" i="331"/>
  <c r="BM93" i="331"/>
  <c r="BL93" i="331"/>
  <c r="BK93" i="331"/>
  <c r="BJ93" i="331"/>
  <c r="BO92" i="331"/>
  <c r="BN92" i="331"/>
  <c r="BM92" i="331"/>
  <c r="BL92" i="331"/>
  <c r="BK92" i="331"/>
  <c r="BJ92" i="331"/>
  <c r="BO91" i="331"/>
  <c r="BN91" i="331"/>
  <c r="BM91" i="331"/>
  <c r="BL91" i="331"/>
  <c r="BK91" i="331"/>
  <c r="BJ91" i="331"/>
  <c r="BO90" i="331"/>
  <c r="BN90" i="331"/>
  <c r="BM90" i="331"/>
  <c r="BL90" i="331"/>
  <c r="BK90" i="331"/>
  <c r="BJ90" i="331"/>
  <c r="BX89" i="331"/>
  <c r="BO89" i="331"/>
  <c r="BN89" i="331"/>
  <c r="BM89" i="331"/>
  <c r="BL89" i="331"/>
  <c r="BK89" i="331"/>
  <c r="BJ89" i="331"/>
  <c r="BV77" i="331"/>
  <c r="BV76" i="331"/>
  <c r="BS76" i="331"/>
  <c r="CC75" i="331"/>
  <c r="CC74" i="331"/>
  <c r="C74" i="331"/>
  <c r="BV73" i="331"/>
  <c r="BS73" i="331"/>
  <c r="C73" i="331"/>
  <c r="BV72" i="331"/>
  <c r="BS72" i="331"/>
  <c r="BO72" i="331"/>
  <c r="BN72" i="331"/>
  <c r="BM72" i="331"/>
  <c r="BL72" i="331"/>
  <c r="BP72" i="331" s="1"/>
  <c r="BK72" i="331"/>
  <c r="BJ72" i="331"/>
  <c r="W72" i="331"/>
  <c r="V72" i="331"/>
  <c r="S72" i="331"/>
  <c r="R72" i="331"/>
  <c r="O72" i="331"/>
  <c r="N72" i="331"/>
  <c r="L72" i="331"/>
  <c r="CH71" i="331"/>
  <c r="BO71" i="331"/>
  <c r="BN71" i="331"/>
  <c r="BM71" i="331"/>
  <c r="BL71" i="331"/>
  <c r="BK71" i="331"/>
  <c r="BJ71" i="331"/>
  <c r="BP71" i="331" s="1"/>
  <c r="X71" i="331"/>
  <c r="U71" i="331"/>
  <c r="T71" i="331"/>
  <c r="Q71" i="331"/>
  <c r="P71" i="331"/>
  <c r="M71" i="331"/>
  <c r="L71" i="331"/>
  <c r="CH70" i="331"/>
  <c r="BO70" i="331"/>
  <c r="BN70" i="331"/>
  <c r="BM70" i="331"/>
  <c r="BL70" i="331"/>
  <c r="BP70" i="331" s="1"/>
  <c r="BK70" i="331"/>
  <c r="BJ70" i="331"/>
  <c r="X70" i="331"/>
  <c r="V70" i="331"/>
  <c r="T70" i="331"/>
  <c r="R70" i="331"/>
  <c r="P70" i="331"/>
  <c r="N70" i="331"/>
  <c r="L70" i="331"/>
  <c r="BV69" i="331"/>
  <c r="BO69" i="331"/>
  <c r="BN69" i="331"/>
  <c r="BM69" i="331"/>
  <c r="BL69" i="331"/>
  <c r="BK69" i="331"/>
  <c r="BP69" i="331" s="1"/>
  <c r="BJ69" i="331"/>
  <c r="W69" i="331"/>
  <c r="U69" i="331"/>
  <c r="S69" i="331"/>
  <c r="Q69" i="331"/>
  <c r="Q74" i="331" s="1"/>
  <c r="O69" i="331"/>
  <c r="M69" i="331"/>
  <c r="L69" i="331"/>
  <c r="BV68" i="331"/>
  <c r="BS68" i="331"/>
  <c r="BO68" i="331"/>
  <c r="BN68" i="331"/>
  <c r="BM68" i="331"/>
  <c r="BL68" i="331"/>
  <c r="BK68" i="331"/>
  <c r="BJ68" i="331"/>
  <c r="BP68" i="331" s="1"/>
  <c r="X68" i="331"/>
  <c r="W68" i="331"/>
  <c r="T68" i="331"/>
  <c r="S68" i="331"/>
  <c r="P68" i="331"/>
  <c r="O68" i="331"/>
  <c r="L68" i="331"/>
  <c r="H68" i="331"/>
  <c r="H70" i="331" s="1"/>
  <c r="C68" i="331"/>
  <c r="AI69" i="331" s="1"/>
  <c r="CC67" i="331"/>
  <c r="BO67" i="331"/>
  <c r="BN67" i="331"/>
  <c r="BM67" i="331"/>
  <c r="BL67" i="331"/>
  <c r="BP67" i="331" s="1"/>
  <c r="BK67" i="331"/>
  <c r="BJ67" i="331"/>
  <c r="AI67" i="331"/>
  <c r="AN66" i="331" s="1"/>
  <c r="V67" i="331"/>
  <c r="V73" i="331" s="1"/>
  <c r="AB68" i="331" s="1"/>
  <c r="AL68" i="331" s="1"/>
  <c r="AW68" i="331" s="1"/>
  <c r="U67" i="331"/>
  <c r="U73" i="331" s="1"/>
  <c r="AB67" i="331" s="1"/>
  <c r="AL67" i="331" s="1"/>
  <c r="AW67" i="331" s="1"/>
  <c r="R67" i="331"/>
  <c r="R73" i="331" s="1"/>
  <c r="AA68" i="331" s="1"/>
  <c r="Q67" i="331"/>
  <c r="Q73" i="331" s="1"/>
  <c r="AA67" i="331" s="1"/>
  <c r="N67" i="331"/>
  <c r="N73" i="331" s="1"/>
  <c r="Z68" i="331" s="1"/>
  <c r="M67" i="331"/>
  <c r="M73" i="331" s="1"/>
  <c r="Z67" i="331" s="1"/>
  <c r="L67" i="331"/>
  <c r="H67" i="331"/>
  <c r="C72" i="331" s="1"/>
  <c r="C67" i="331"/>
  <c r="C69" i="331" s="1"/>
  <c r="CC66" i="331"/>
  <c r="BV65" i="331"/>
  <c r="BS65" i="331"/>
  <c r="BV64" i="331"/>
  <c r="BS64" i="331"/>
  <c r="C62" i="331"/>
  <c r="BV61" i="331"/>
  <c r="BO61" i="331"/>
  <c r="BN61" i="331"/>
  <c r="BM61" i="331"/>
  <c r="BL61" i="331"/>
  <c r="BP61" i="331" s="1"/>
  <c r="BK61" i="331"/>
  <c r="BJ61" i="331"/>
  <c r="W61" i="331"/>
  <c r="V61" i="331"/>
  <c r="S61" i="331"/>
  <c r="R61" i="331"/>
  <c r="O61" i="331"/>
  <c r="N61" i="331"/>
  <c r="L61" i="331"/>
  <c r="CM60" i="331"/>
  <c r="BV60" i="331"/>
  <c r="BS60" i="331"/>
  <c r="BO60" i="331"/>
  <c r="BN60" i="331"/>
  <c r="BM60" i="331"/>
  <c r="BL60" i="331"/>
  <c r="BK60" i="331"/>
  <c r="BJ60" i="331"/>
  <c r="BP60" i="331" s="1"/>
  <c r="X60" i="331"/>
  <c r="U60" i="331"/>
  <c r="T60" i="331"/>
  <c r="Q60" i="331"/>
  <c r="P60" i="331"/>
  <c r="M60" i="331"/>
  <c r="L60" i="331"/>
  <c r="CM59" i="331"/>
  <c r="CC59" i="331"/>
  <c r="BO59" i="331"/>
  <c r="BN59" i="331"/>
  <c r="BM59" i="331"/>
  <c r="BL59" i="331"/>
  <c r="BP59" i="331" s="1"/>
  <c r="BK59" i="331"/>
  <c r="BJ59" i="331"/>
  <c r="X59" i="331"/>
  <c r="V59" i="331"/>
  <c r="T59" i="331"/>
  <c r="R59" i="331"/>
  <c r="P59" i="331"/>
  <c r="N59" i="331"/>
  <c r="L59" i="331"/>
  <c r="CC58" i="331"/>
  <c r="BO58" i="331"/>
  <c r="BN58" i="331"/>
  <c r="BM58" i="331"/>
  <c r="BL58" i="331"/>
  <c r="BK58" i="331"/>
  <c r="BJ58" i="331"/>
  <c r="BP58" i="331" s="1"/>
  <c r="W58" i="331"/>
  <c r="U58" i="331"/>
  <c r="S58" i="331"/>
  <c r="Q58" i="331"/>
  <c r="O58" i="331"/>
  <c r="M58" i="331"/>
  <c r="L58" i="331"/>
  <c r="BV57" i="331"/>
  <c r="BO57" i="331"/>
  <c r="BN57" i="331"/>
  <c r="BM57" i="331"/>
  <c r="BL57" i="331"/>
  <c r="BK57" i="331"/>
  <c r="BJ57" i="331"/>
  <c r="BP57" i="331" s="1"/>
  <c r="X57" i="331"/>
  <c r="X62" i="331" s="1"/>
  <c r="AB59" i="331" s="1"/>
  <c r="AL59" i="331" s="1"/>
  <c r="AW59" i="331" s="1"/>
  <c r="W57" i="331"/>
  <c r="W62" i="331" s="1"/>
  <c r="AB58" i="331" s="1"/>
  <c r="AL58" i="331" s="1"/>
  <c r="AW58" i="331" s="1"/>
  <c r="T57" i="331"/>
  <c r="T62" i="331" s="1"/>
  <c r="AA59" i="331" s="1"/>
  <c r="S57" i="331"/>
  <c r="S62" i="331" s="1"/>
  <c r="AA58" i="331" s="1"/>
  <c r="P57" i="331"/>
  <c r="P62" i="331" s="1"/>
  <c r="Z59" i="331" s="1"/>
  <c r="O57" i="331"/>
  <c r="O62" i="331" s="1"/>
  <c r="Z58" i="331" s="1"/>
  <c r="L57" i="331"/>
  <c r="H57" i="331"/>
  <c r="H59" i="331" s="1"/>
  <c r="C57" i="331"/>
  <c r="AI58" i="331" s="1"/>
  <c r="BV56" i="331"/>
  <c r="BS56" i="331"/>
  <c r="BO56" i="331"/>
  <c r="BN56" i="331"/>
  <c r="BM56" i="331"/>
  <c r="BL56" i="331"/>
  <c r="BP56" i="331" s="1"/>
  <c r="BK56" i="331"/>
  <c r="BJ56" i="331"/>
  <c r="AI56" i="331"/>
  <c r="AN55" i="331" s="1"/>
  <c r="V56" i="331"/>
  <c r="V62" i="331" s="1"/>
  <c r="AB57" i="331" s="1"/>
  <c r="AL57" i="331" s="1"/>
  <c r="AW57" i="331" s="1"/>
  <c r="U56" i="331"/>
  <c r="U62" i="331" s="1"/>
  <c r="AB56" i="331" s="1"/>
  <c r="AL56" i="331" s="1"/>
  <c r="AW56" i="331" s="1"/>
  <c r="R56" i="331"/>
  <c r="R62" i="331" s="1"/>
  <c r="AA57" i="331" s="1"/>
  <c r="Q56" i="331"/>
  <c r="Q62" i="331" s="1"/>
  <c r="AA56" i="331" s="1"/>
  <c r="N56" i="331"/>
  <c r="N62" i="331" s="1"/>
  <c r="Z57" i="331" s="1"/>
  <c r="M56" i="331"/>
  <c r="M62" i="331" s="1"/>
  <c r="Z56" i="331" s="1"/>
  <c r="L56" i="331"/>
  <c r="H56" i="331"/>
  <c r="C61" i="331" s="1"/>
  <c r="C56" i="331"/>
  <c r="C60" i="331" s="1"/>
  <c r="CH55" i="331"/>
  <c r="CH54" i="331"/>
  <c r="BV53" i="331"/>
  <c r="BS53" i="331"/>
  <c r="BV52" i="331"/>
  <c r="BS52" i="331"/>
  <c r="CC51" i="331"/>
  <c r="C51" i="331"/>
  <c r="CC50" i="331"/>
  <c r="BO50" i="331"/>
  <c r="BN50" i="331"/>
  <c r="BM50" i="331"/>
  <c r="BL50" i="331"/>
  <c r="BK50" i="331"/>
  <c r="BJ50" i="331"/>
  <c r="BP50" i="331" s="1"/>
  <c r="W50" i="331"/>
  <c r="V50" i="331"/>
  <c r="S50" i="331"/>
  <c r="R50" i="331"/>
  <c r="O50" i="331"/>
  <c r="N50" i="331"/>
  <c r="L50" i="331"/>
  <c r="BV49" i="331"/>
  <c r="BS49" i="331"/>
  <c r="BO49" i="331"/>
  <c r="BN49" i="331"/>
  <c r="BM49" i="331"/>
  <c r="BL49" i="331"/>
  <c r="BP49" i="331" s="1"/>
  <c r="BK49" i="331"/>
  <c r="BJ49" i="331"/>
  <c r="X49" i="331"/>
  <c r="U49" i="331"/>
  <c r="T49" i="331"/>
  <c r="Q49" i="331"/>
  <c r="P49" i="331"/>
  <c r="M49" i="331"/>
  <c r="L49" i="331"/>
  <c r="BV48" i="331"/>
  <c r="BS48" i="331"/>
  <c r="BO48" i="331"/>
  <c r="BN48" i="331"/>
  <c r="BM48" i="331"/>
  <c r="BL48" i="331"/>
  <c r="BP48" i="331" s="1"/>
  <c r="BK48" i="331"/>
  <c r="BJ48" i="331"/>
  <c r="X48" i="331"/>
  <c r="V48" i="331"/>
  <c r="T48" i="331"/>
  <c r="R48" i="331"/>
  <c r="P48" i="331"/>
  <c r="N48" i="331"/>
  <c r="L48" i="331"/>
  <c r="BO47" i="331"/>
  <c r="BN47" i="331"/>
  <c r="BM47" i="331"/>
  <c r="BL47" i="331"/>
  <c r="BK47" i="331"/>
  <c r="BP47" i="331" s="1"/>
  <c r="BJ47" i="331"/>
  <c r="W47" i="331"/>
  <c r="U47" i="331"/>
  <c r="S47" i="331"/>
  <c r="Q47" i="331"/>
  <c r="O47" i="331"/>
  <c r="M47" i="331"/>
  <c r="L47" i="331"/>
  <c r="BO46" i="331"/>
  <c r="BN46" i="331"/>
  <c r="BM46" i="331"/>
  <c r="BL46" i="331"/>
  <c r="BK46" i="331"/>
  <c r="BJ46" i="331"/>
  <c r="BP46" i="331" s="1"/>
  <c r="X46" i="331"/>
  <c r="X51" i="331" s="1"/>
  <c r="AB48" i="331" s="1"/>
  <c r="AL48" i="331" s="1"/>
  <c r="AW48" i="331" s="1"/>
  <c r="W46" i="331"/>
  <c r="W51" i="331" s="1"/>
  <c r="AB47" i="331" s="1"/>
  <c r="AL47" i="331" s="1"/>
  <c r="AW47" i="331" s="1"/>
  <c r="T46" i="331"/>
  <c r="T51" i="331" s="1"/>
  <c r="AA48" i="331" s="1"/>
  <c r="S46" i="331"/>
  <c r="S51" i="331" s="1"/>
  <c r="AA47" i="331" s="1"/>
  <c r="P46" i="331"/>
  <c r="P51" i="331" s="1"/>
  <c r="Z48" i="331" s="1"/>
  <c r="O46" i="331"/>
  <c r="O51" i="331" s="1"/>
  <c r="Z47" i="331" s="1"/>
  <c r="L46" i="331"/>
  <c r="H46" i="331"/>
  <c r="H48" i="331" s="1"/>
  <c r="C46" i="331"/>
  <c r="H50" i="331" s="1"/>
  <c r="BO45" i="331"/>
  <c r="BN45" i="331"/>
  <c r="BM45" i="331"/>
  <c r="BL45" i="331"/>
  <c r="BK45" i="331"/>
  <c r="BJ45" i="331"/>
  <c r="BP45" i="331" s="1"/>
  <c r="BP51" i="331" s="1"/>
  <c r="V45" i="331"/>
  <c r="V51" i="331" s="1"/>
  <c r="AB46" i="331" s="1"/>
  <c r="AL46" i="331" s="1"/>
  <c r="AW46" i="331" s="1"/>
  <c r="U45" i="331"/>
  <c r="U51" i="331" s="1"/>
  <c r="AB45" i="331" s="1"/>
  <c r="AL45" i="331" s="1"/>
  <c r="AW45" i="331" s="1"/>
  <c r="R45" i="331"/>
  <c r="R51" i="331" s="1"/>
  <c r="AA46" i="331" s="1"/>
  <c r="Q45" i="331"/>
  <c r="Q51" i="331" s="1"/>
  <c r="AA45" i="331" s="1"/>
  <c r="N45" i="331"/>
  <c r="N51" i="331" s="1"/>
  <c r="Z46" i="331" s="1"/>
  <c r="M45" i="331"/>
  <c r="M51" i="331" s="1"/>
  <c r="Z45" i="331" s="1"/>
  <c r="L45" i="331"/>
  <c r="H45" i="331"/>
  <c r="C48" i="331" s="1"/>
  <c r="C45" i="331"/>
  <c r="C47" i="331" s="1"/>
  <c r="CT44" i="331"/>
  <c r="CP44" i="331"/>
  <c r="CK44" i="331"/>
  <c r="CF44" i="331"/>
  <c r="BY44" i="331"/>
  <c r="C40" i="331"/>
  <c r="BO39" i="331"/>
  <c r="BN39" i="331"/>
  <c r="BM39" i="331"/>
  <c r="BL39" i="331"/>
  <c r="BK39" i="331"/>
  <c r="BP39" i="331" s="1"/>
  <c r="BJ39" i="331"/>
  <c r="W39" i="331"/>
  <c r="V39" i="331"/>
  <c r="S39" i="331"/>
  <c r="R39" i="331"/>
  <c r="O39" i="331"/>
  <c r="N39" i="331"/>
  <c r="L39" i="331"/>
  <c r="BO38" i="331"/>
  <c r="BN38" i="331"/>
  <c r="BM38" i="331"/>
  <c r="BL38" i="331"/>
  <c r="BK38" i="331"/>
  <c r="BJ38" i="331"/>
  <c r="BP38" i="331" s="1"/>
  <c r="X38" i="331"/>
  <c r="U38" i="331"/>
  <c r="T38" i="331"/>
  <c r="Q38" i="331"/>
  <c r="P38" i="331"/>
  <c r="M38" i="331"/>
  <c r="L38" i="331"/>
  <c r="BO37" i="331"/>
  <c r="BN37" i="331"/>
  <c r="BM37" i="331"/>
  <c r="BL37" i="331"/>
  <c r="BK37" i="331"/>
  <c r="BP37" i="331" s="1"/>
  <c r="BJ37" i="331"/>
  <c r="X37" i="331"/>
  <c r="V37" i="331"/>
  <c r="T37" i="331"/>
  <c r="R37" i="331"/>
  <c r="P37" i="331"/>
  <c r="N37" i="331"/>
  <c r="L37" i="331"/>
  <c r="BO36" i="331"/>
  <c r="BN36" i="331"/>
  <c r="BM36" i="331"/>
  <c r="BL36" i="331"/>
  <c r="BK36" i="331"/>
  <c r="BP36" i="331" s="1"/>
  <c r="BJ36" i="331"/>
  <c r="W36" i="331"/>
  <c r="U36" i="331"/>
  <c r="S36" i="331"/>
  <c r="Q36" i="331"/>
  <c r="O36" i="331"/>
  <c r="M36" i="331"/>
  <c r="L36" i="331"/>
  <c r="H36" i="331"/>
  <c r="BO35" i="331"/>
  <c r="BN35" i="331"/>
  <c r="BM35" i="331"/>
  <c r="BL35" i="331"/>
  <c r="BK35" i="331"/>
  <c r="BP35" i="331" s="1"/>
  <c r="BJ35" i="331"/>
  <c r="X35" i="331"/>
  <c r="X40" i="331" s="1"/>
  <c r="AB37" i="331" s="1"/>
  <c r="AL37" i="331" s="1"/>
  <c r="AW37" i="331" s="1"/>
  <c r="W35" i="331"/>
  <c r="W40" i="331" s="1"/>
  <c r="AB36" i="331" s="1"/>
  <c r="AL36" i="331" s="1"/>
  <c r="AW36" i="331" s="1"/>
  <c r="T35" i="331"/>
  <c r="T40" i="331" s="1"/>
  <c r="AA37" i="331" s="1"/>
  <c r="S35" i="331"/>
  <c r="S40" i="331" s="1"/>
  <c r="AA36" i="331" s="1"/>
  <c r="P35" i="331"/>
  <c r="P40" i="331" s="1"/>
  <c r="Z37" i="331" s="1"/>
  <c r="O35" i="331"/>
  <c r="O40" i="331" s="1"/>
  <c r="Z36" i="331" s="1"/>
  <c r="L35" i="331"/>
  <c r="H35" i="331"/>
  <c r="AI37" i="331" s="1"/>
  <c r="C35" i="331"/>
  <c r="H39" i="331" s="1"/>
  <c r="BO34" i="331"/>
  <c r="BN34" i="331"/>
  <c r="BM34" i="331"/>
  <c r="BL34" i="331"/>
  <c r="BK34" i="331"/>
  <c r="BP34" i="331" s="1"/>
  <c r="BP40" i="331" s="1"/>
  <c r="BJ34" i="331"/>
  <c r="V34" i="331"/>
  <c r="V40" i="331" s="1"/>
  <c r="AB35" i="331" s="1"/>
  <c r="AL35" i="331" s="1"/>
  <c r="AW35" i="331" s="1"/>
  <c r="U34" i="331"/>
  <c r="U40" i="331" s="1"/>
  <c r="AB34" i="331" s="1"/>
  <c r="AL34" i="331" s="1"/>
  <c r="AW34" i="331" s="1"/>
  <c r="R34" i="331"/>
  <c r="R40" i="331" s="1"/>
  <c r="AA35" i="331" s="1"/>
  <c r="Q34" i="331"/>
  <c r="Q40" i="331" s="1"/>
  <c r="AA34" i="331" s="1"/>
  <c r="N34" i="331"/>
  <c r="N40" i="331" s="1"/>
  <c r="Z35" i="331" s="1"/>
  <c r="M34" i="331"/>
  <c r="M40" i="331" s="1"/>
  <c r="Z34" i="331" s="1"/>
  <c r="L34" i="331"/>
  <c r="H34" i="331"/>
  <c r="C37" i="331" s="1"/>
  <c r="C34" i="331"/>
  <c r="C38" i="331" s="1"/>
  <c r="C29" i="331"/>
  <c r="BO28" i="331"/>
  <c r="BN28" i="331"/>
  <c r="BM28" i="331"/>
  <c r="BL28" i="331"/>
  <c r="BK28" i="331"/>
  <c r="BJ28" i="331"/>
  <c r="BP28" i="331" s="1"/>
  <c r="W28" i="331"/>
  <c r="V28" i="331"/>
  <c r="S28" i="331"/>
  <c r="R28" i="331"/>
  <c r="O28" i="331"/>
  <c r="N28" i="331"/>
  <c r="L28" i="331"/>
  <c r="BO27" i="331"/>
  <c r="BN27" i="331"/>
  <c r="BM27" i="331"/>
  <c r="BL27" i="331"/>
  <c r="BP27" i="331" s="1"/>
  <c r="BK27" i="331"/>
  <c r="BJ27" i="331"/>
  <c r="X27" i="331"/>
  <c r="U27" i="331"/>
  <c r="T27" i="331"/>
  <c r="Q27" i="331"/>
  <c r="P27" i="331"/>
  <c r="M27" i="331"/>
  <c r="L27" i="331"/>
  <c r="BO26" i="331"/>
  <c r="BN26" i="331"/>
  <c r="BM26" i="331"/>
  <c r="BL26" i="331"/>
  <c r="BP26" i="331" s="1"/>
  <c r="BK26" i="331"/>
  <c r="BJ26" i="331"/>
  <c r="X26" i="331"/>
  <c r="V26" i="331"/>
  <c r="T26" i="331"/>
  <c r="R26" i="331"/>
  <c r="P26" i="331"/>
  <c r="N26" i="331"/>
  <c r="L26" i="331"/>
  <c r="BO25" i="331"/>
  <c r="BN25" i="331"/>
  <c r="BM25" i="331"/>
  <c r="BL25" i="331"/>
  <c r="BK25" i="331"/>
  <c r="BJ25" i="331"/>
  <c r="BP25" i="331" s="1"/>
  <c r="W25" i="331"/>
  <c r="U25" i="331"/>
  <c r="S25" i="331"/>
  <c r="Q25" i="331"/>
  <c r="O25" i="331"/>
  <c r="M25" i="331"/>
  <c r="L25" i="331"/>
  <c r="BO24" i="331"/>
  <c r="BN24" i="331"/>
  <c r="BM24" i="331"/>
  <c r="BL24" i="331"/>
  <c r="BK24" i="331"/>
  <c r="BJ24" i="331"/>
  <c r="BP24" i="331" s="1"/>
  <c r="X24" i="331"/>
  <c r="X29" i="331" s="1"/>
  <c r="AB26" i="331" s="1"/>
  <c r="AL26" i="331" s="1"/>
  <c r="AW26" i="331" s="1"/>
  <c r="W24" i="331"/>
  <c r="W29" i="331" s="1"/>
  <c r="AB25" i="331" s="1"/>
  <c r="AL25" i="331" s="1"/>
  <c r="AW25" i="331" s="1"/>
  <c r="T24" i="331"/>
  <c r="T29" i="331" s="1"/>
  <c r="AA26" i="331" s="1"/>
  <c r="S24" i="331"/>
  <c r="S29" i="331" s="1"/>
  <c r="AA25" i="331" s="1"/>
  <c r="P24" i="331"/>
  <c r="P29" i="331" s="1"/>
  <c r="Z26" i="331" s="1"/>
  <c r="O24" i="331"/>
  <c r="O29" i="331" s="1"/>
  <c r="Z25" i="331" s="1"/>
  <c r="L24" i="331"/>
  <c r="H24" i="331"/>
  <c r="AI26" i="331" s="1"/>
  <c r="C24" i="331"/>
  <c r="AI25" i="331" s="1"/>
  <c r="CA23" i="331"/>
  <c r="BO23" i="331"/>
  <c r="BN23" i="331"/>
  <c r="BM23" i="331"/>
  <c r="BL23" i="331"/>
  <c r="BK23" i="331"/>
  <c r="BJ23" i="331"/>
  <c r="BP23" i="331" s="1"/>
  <c r="V23" i="331"/>
  <c r="V29" i="331" s="1"/>
  <c r="AB24" i="331" s="1"/>
  <c r="AL24" i="331" s="1"/>
  <c r="AW24" i="331" s="1"/>
  <c r="U23" i="331"/>
  <c r="U29" i="331" s="1"/>
  <c r="AB23" i="331" s="1"/>
  <c r="AL23" i="331" s="1"/>
  <c r="AW23" i="331" s="1"/>
  <c r="R23" i="331"/>
  <c r="R29" i="331" s="1"/>
  <c r="AA24" i="331" s="1"/>
  <c r="Q23" i="331"/>
  <c r="Q29" i="331" s="1"/>
  <c r="AA23" i="331" s="1"/>
  <c r="N23" i="331"/>
  <c r="N29" i="331" s="1"/>
  <c r="Z24" i="331" s="1"/>
  <c r="M23" i="331"/>
  <c r="M29" i="331" s="1"/>
  <c r="Z23" i="331" s="1"/>
  <c r="L23" i="331"/>
  <c r="H23" i="331"/>
  <c r="C26" i="331" s="1"/>
  <c r="C23" i="331"/>
  <c r="AI23" i="331" s="1"/>
  <c r="CF19" i="331"/>
  <c r="CK23" i="331" s="1"/>
  <c r="C18" i="331"/>
  <c r="BO17" i="331"/>
  <c r="BN17" i="331"/>
  <c r="BM17" i="331"/>
  <c r="BL17" i="331"/>
  <c r="BK17" i="331"/>
  <c r="BJ17" i="331"/>
  <c r="BP17" i="331" s="1"/>
  <c r="W17" i="331"/>
  <c r="V17" i="331"/>
  <c r="S17" i="331"/>
  <c r="R17" i="331"/>
  <c r="O17" i="331"/>
  <c r="N17" i="331"/>
  <c r="L17" i="331"/>
  <c r="BO16" i="331"/>
  <c r="BN16" i="331"/>
  <c r="BM16" i="331"/>
  <c r="BL16" i="331"/>
  <c r="BP16" i="331" s="1"/>
  <c r="BK16" i="331"/>
  <c r="BJ16" i="331"/>
  <c r="X16" i="331"/>
  <c r="U16" i="331"/>
  <c r="T16" i="331"/>
  <c r="Q16" i="331"/>
  <c r="P16" i="331"/>
  <c r="M16" i="331"/>
  <c r="L16" i="331"/>
  <c r="BO15" i="331"/>
  <c r="BN15" i="331"/>
  <c r="BM15" i="331"/>
  <c r="BL15" i="331"/>
  <c r="BK15" i="331"/>
  <c r="BJ15" i="331"/>
  <c r="BP15" i="331" s="1"/>
  <c r="X15" i="331"/>
  <c r="V15" i="331"/>
  <c r="T15" i="331"/>
  <c r="R15" i="331"/>
  <c r="P15" i="331"/>
  <c r="N15" i="331"/>
  <c r="L15" i="331"/>
  <c r="BO14" i="331"/>
  <c r="BN14" i="331"/>
  <c r="BM14" i="331"/>
  <c r="BL14" i="331"/>
  <c r="BK14" i="331"/>
  <c r="BJ14" i="331"/>
  <c r="BP14" i="331" s="1"/>
  <c r="W14" i="331"/>
  <c r="U14" i="331"/>
  <c r="S14" i="331"/>
  <c r="Q14" i="331"/>
  <c r="O14" i="331"/>
  <c r="M14" i="331"/>
  <c r="L14" i="331"/>
  <c r="BO13" i="331"/>
  <c r="BN13" i="331"/>
  <c r="BM13" i="331"/>
  <c r="BL13" i="331"/>
  <c r="BK13" i="331"/>
  <c r="BP13" i="331" s="1"/>
  <c r="BJ13" i="331"/>
  <c r="X13" i="331"/>
  <c r="X18" i="331" s="1"/>
  <c r="AB15" i="331" s="1"/>
  <c r="AL15" i="331" s="1"/>
  <c r="AW15" i="331" s="1"/>
  <c r="W13" i="331"/>
  <c r="W18" i="331" s="1"/>
  <c r="AB14" i="331" s="1"/>
  <c r="AL14" i="331" s="1"/>
  <c r="AW14" i="331" s="1"/>
  <c r="T13" i="331"/>
  <c r="T18" i="331" s="1"/>
  <c r="AA15" i="331" s="1"/>
  <c r="S13" i="331"/>
  <c r="S18" i="331" s="1"/>
  <c r="AA14" i="331" s="1"/>
  <c r="P13" i="331"/>
  <c r="P18" i="331" s="1"/>
  <c r="Z15" i="331" s="1"/>
  <c r="O13" i="331"/>
  <c r="O18" i="331" s="1"/>
  <c r="Z14" i="331" s="1"/>
  <c r="L13" i="331"/>
  <c r="H13" i="331"/>
  <c r="AI15" i="331" s="1"/>
  <c r="C13" i="331"/>
  <c r="H17" i="331" s="1"/>
  <c r="BO12" i="331"/>
  <c r="BN12" i="331"/>
  <c r="BM12" i="331"/>
  <c r="BL12" i="331"/>
  <c r="BK12" i="331"/>
  <c r="BP12" i="331" s="1"/>
  <c r="BJ12" i="331"/>
  <c r="V12" i="331"/>
  <c r="V18" i="331" s="1"/>
  <c r="AB13" i="331" s="1"/>
  <c r="AL13" i="331" s="1"/>
  <c r="AW13" i="331" s="1"/>
  <c r="U12" i="331"/>
  <c r="U18" i="331" s="1"/>
  <c r="AB12" i="331" s="1"/>
  <c r="AL12" i="331" s="1"/>
  <c r="AW12" i="331" s="1"/>
  <c r="R12" i="331"/>
  <c r="R18" i="331" s="1"/>
  <c r="AA13" i="331" s="1"/>
  <c r="Q12" i="331"/>
  <c r="Q18" i="331" s="1"/>
  <c r="AA12" i="331" s="1"/>
  <c r="N12" i="331"/>
  <c r="N18" i="331" s="1"/>
  <c r="Z13" i="331" s="1"/>
  <c r="M12" i="331"/>
  <c r="M18" i="331" s="1"/>
  <c r="Z12" i="331" s="1"/>
  <c r="L12" i="331"/>
  <c r="H12" i="331"/>
  <c r="AI13" i="331" s="1"/>
  <c r="C12" i="331"/>
  <c r="AI12" i="331" s="1"/>
  <c r="BO94" i="330"/>
  <c r="BN94" i="330"/>
  <c r="BM94" i="330"/>
  <c r="BL94" i="330"/>
  <c r="BK94" i="330"/>
  <c r="BJ94" i="330"/>
  <c r="BO93" i="330"/>
  <c r="BN93" i="330"/>
  <c r="BM93" i="330"/>
  <c r="BL93" i="330"/>
  <c r="BK93" i="330"/>
  <c r="BJ93" i="330"/>
  <c r="BO92" i="330"/>
  <c r="BN92" i="330"/>
  <c r="BM92" i="330"/>
  <c r="BL92" i="330"/>
  <c r="BK92" i="330"/>
  <c r="BJ92" i="330"/>
  <c r="BO91" i="330"/>
  <c r="BN91" i="330"/>
  <c r="BM91" i="330"/>
  <c r="BL91" i="330"/>
  <c r="BK91" i="330"/>
  <c r="BJ91" i="330"/>
  <c r="BO90" i="330"/>
  <c r="BN90" i="330"/>
  <c r="BM90" i="330"/>
  <c r="BL90" i="330"/>
  <c r="BK90" i="330"/>
  <c r="BJ90" i="330"/>
  <c r="BX89" i="330"/>
  <c r="BO89" i="330"/>
  <c r="BN89" i="330"/>
  <c r="BM89" i="330"/>
  <c r="BL89" i="330"/>
  <c r="BK89" i="330"/>
  <c r="BJ89" i="330"/>
  <c r="BV77" i="330"/>
  <c r="BV76" i="330"/>
  <c r="BS76" i="330"/>
  <c r="CC75" i="330"/>
  <c r="CC74" i="330"/>
  <c r="C74" i="330"/>
  <c r="BV73" i="330"/>
  <c r="BS73" i="330"/>
  <c r="C73" i="330"/>
  <c r="BV72" i="330"/>
  <c r="BS72" i="330"/>
  <c r="BO72" i="330"/>
  <c r="BN72" i="330"/>
  <c r="BM72" i="330"/>
  <c r="BL72" i="330"/>
  <c r="BP72" i="330" s="1"/>
  <c r="BK72" i="330"/>
  <c r="BJ72" i="330"/>
  <c r="W72" i="330"/>
  <c r="V72" i="330"/>
  <c r="S72" i="330"/>
  <c r="R72" i="330"/>
  <c r="O72" i="330"/>
  <c r="N72" i="330"/>
  <c r="L72" i="330"/>
  <c r="CH71" i="330"/>
  <c r="BO71" i="330"/>
  <c r="BN71" i="330"/>
  <c r="BM71" i="330"/>
  <c r="BL71" i="330"/>
  <c r="BK71" i="330"/>
  <c r="BJ71" i="330"/>
  <c r="BP71" i="330" s="1"/>
  <c r="X71" i="330"/>
  <c r="U71" i="330"/>
  <c r="T71" i="330"/>
  <c r="Q71" i="330"/>
  <c r="P71" i="330"/>
  <c r="M71" i="330"/>
  <c r="L71" i="330"/>
  <c r="CH70" i="330"/>
  <c r="BO70" i="330"/>
  <c r="BN70" i="330"/>
  <c r="BM70" i="330"/>
  <c r="BL70" i="330"/>
  <c r="BP70" i="330" s="1"/>
  <c r="BK70" i="330"/>
  <c r="BJ70" i="330"/>
  <c r="X70" i="330"/>
  <c r="V70" i="330"/>
  <c r="T70" i="330"/>
  <c r="R70" i="330"/>
  <c r="P70" i="330"/>
  <c r="N70" i="330"/>
  <c r="L70" i="330"/>
  <c r="BV69" i="330"/>
  <c r="BO69" i="330"/>
  <c r="BN69" i="330"/>
  <c r="BM69" i="330"/>
  <c r="BL69" i="330"/>
  <c r="BK69" i="330"/>
  <c r="BJ69" i="330"/>
  <c r="BP69" i="330" s="1"/>
  <c r="W69" i="330"/>
  <c r="U69" i="330"/>
  <c r="S69" i="330"/>
  <c r="Q69" i="330"/>
  <c r="O69" i="330"/>
  <c r="M69" i="330"/>
  <c r="L69" i="330"/>
  <c r="BV68" i="330"/>
  <c r="BS68" i="330"/>
  <c r="BO68" i="330"/>
  <c r="BN68" i="330"/>
  <c r="BM68" i="330"/>
  <c r="BL68" i="330"/>
  <c r="BK68" i="330"/>
  <c r="BJ68" i="330"/>
  <c r="BP68" i="330" s="1"/>
  <c r="X68" i="330"/>
  <c r="W68" i="330"/>
  <c r="T68" i="330"/>
  <c r="S68" i="330"/>
  <c r="P68" i="330"/>
  <c r="O68" i="330"/>
  <c r="L68" i="330"/>
  <c r="H68" i="330"/>
  <c r="H70" i="330" s="1"/>
  <c r="C68" i="330"/>
  <c r="AI69" i="330" s="1"/>
  <c r="CC67" i="330"/>
  <c r="BO67" i="330"/>
  <c r="BN67" i="330"/>
  <c r="BM67" i="330"/>
  <c r="BL67" i="330"/>
  <c r="BP67" i="330" s="1"/>
  <c r="BK67" i="330"/>
  <c r="BJ67" i="330"/>
  <c r="V67" i="330"/>
  <c r="V73" i="330" s="1"/>
  <c r="AB68" i="330" s="1"/>
  <c r="AL68" i="330" s="1"/>
  <c r="AW68" i="330" s="1"/>
  <c r="U67" i="330"/>
  <c r="U73" i="330" s="1"/>
  <c r="AB67" i="330" s="1"/>
  <c r="AL67" i="330" s="1"/>
  <c r="AW67" i="330" s="1"/>
  <c r="R67" i="330"/>
  <c r="R73" i="330" s="1"/>
  <c r="AA68" i="330" s="1"/>
  <c r="Q67" i="330"/>
  <c r="Q73" i="330" s="1"/>
  <c r="AA67" i="330" s="1"/>
  <c r="N67" i="330"/>
  <c r="N73" i="330" s="1"/>
  <c r="Z68" i="330" s="1"/>
  <c r="M67" i="330"/>
  <c r="M73" i="330" s="1"/>
  <c r="Z67" i="330" s="1"/>
  <c r="L67" i="330"/>
  <c r="H67" i="330"/>
  <c r="C72" i="330" s="1"/>
  <c r="C67" i="330"/>
  <c r="C69" i="330" s="1"/>
  <c r="CC66" i="330"/>
  <c r="BV65" i="330"/>
  <c r="BS65" i="330"/>
  <c r="BV64" i="330"/>
  <c r="BS64" i="330"/>
  <c r="C62" i="330"/>
  <c r="BV61" i="330"/>
  <c r="BO61" i="330"/>
  <c r="BN61" i="330"/>
  <c r="BM61" i="330"/>
  <c r="BL61" i="330"/>
  <c r="BP61" i="330" s="1"/>
  <c r="BK61" i="330"/>
  <c r="BJ61" i="330"/>
  <c r="W61" i="330"/>
  <c r="V61" i="330"/>
  <c r="S61" i="330"/>
  <c r="R61" i="330"/>
  <c r="O61" i="330"/>
  <c r="N61" i="330"/>
  <c r="L61" i="330"/>
  <c r="CM60" i="330"/>
  <c r="BV60" i="330"/>
  <c r="BS60" i="330"/>
  <c r="BO60" i="330"/>
  <c r="BN60" i="330"/>
  <c r="BM60" i="330"/>
  <c r="BL60" i="330"/>
  <c r="BK60" i="330"/>
  <c r="BJ60" i="330"/>
  <c r="BP60" i="330" s="1"/>
  <c r="X60" i="330"/>
  <c r="U60" i="330"/>
  <c r="T60" i="330"/>
  <c r="Q60" i="330"/>
  <c r="P60" i="330"/>
  <c r="M60" i="330"/>
  <c r="L60" i="330"/>
  <c r="CM59" i="330"/>
  <c r="CC59" i="330"/>
  <c r="BO59" i="330"/>
  <c r="BN59" i="330"/>
  <c r="BM59" i="330"/>
  <c r="BL59" i="330"/>
  <c r="BP59" i="330" s="1"/>
  <c r="BK59" i="330"/>
  <c r="BJ59" i="330"/>
  <c r="X59" i="330"/>
  <c r="V59" i="330"/>
  <c r="T59" i="330"/>
  <c r="R59" i="330"/>
  <c r="P59" i="330"/>
  <c r="N59" i="330"/>
  <c r="L59" i="330"/>
  <c r="CC58" i="330"/>
  <c r="BO58" i="330"/>
  <c r="BN58" i="330"/>
  <c r="BM58" i="330"/>
  <c r="BL58" i="330"/>
  <c r="BK58" i="330"/>
  <c r="BJ58" i="330"/>
  <c r="BP58" i="330" s="1"/>
  <c r="W58" i="330"/>
  <c r="U58" i="330"/>
  <c r="S58" i="330"/>
  <c r="Q58" i="330"/>
  <c r="O58" i="330"/>
  <c r="M58" i="330"/>
  <c r="L58" i="330"/>
  <c r="BV57" i="330"/>
  <c r="BO57" i="330"/>
  <c r="BN57" i="330"/>
  <c r="BM57" i="330"/>
  <c r="BL57" i="330"/>
  <c r="BK57" i="330"/>
  <c r="BJ57" i="330"/>
  <c r="BP57" i="330" s="1"/>
  <c r="X57" i="330"/>
  <c r="X62" i="330" s="1"/>
  <c r="AB59" i="330" s="1"/>
  <c r="AL59" i="330" s="1"/>
  <c r="AW59" i="330" s="1"/>
  <c r="W57" i="330"/>
  <c r="W62" i="330" s="1"/>
  <c r="AB58" i="330" s="1"/>
  <c r="AL58" i="330" s="1"/>
  <c r="AW58" i="330" s="1"/>
  <c r="T57" i="330"/>
  <c r="T62" i="330" s="1"/>
  <c r="AA59" i="330" s="1"/>
  <c r="S57" i="330"/>
  <c r="S62" i="330" s="1"/>
  <c r="AA58" i="330" s="1"/>
  <c r="P57" i="330"/>
  <c r="P62" i="330" s="1"/>
  <c r="Z59" i="330" s="1"/>
  <c r="O57" i="330"/>
  <c r="O62" i="330" s="1"/>
  <c r="Z58" i="330" s="1"/>
  <c r="L57" i="330"/>
  <c r="H57" i="330"/>
  <c r="H59" i="330" s="1"/>
  <c r="C57" i="330"/>
  <c r="AI58" i="330" s="1"/>
  <c r="BV56" i="330"/>
  <c r="BS56" i="330"/>
  <c r="BO56" i="330"/>
  <c r="BN56" i="330"/>
  <c r="BM56" i="330"/>
  <c r="BL56" i="330"/>
  <c r="BP56" i="330" s="1"/>
  <c r="BK56" i="330"/>
  <c r="BJ56" i="330"/>
  <c r="AI56" i="330"/>
  <c r="AN55" i="330" s="1"/>
  <c r="V56" i="330"/>
  <c r="V62" i="330" s="1"/>
  <c r="AB57" i="330" s="1"/>
  <c r="AL57" i="330" s="1"/>
  <c r="AW57" i="330" s="1"/>
  <c r="U56" i="330"/>
  <c r="U62" i="330" s="1"/>
  <c r="AB56" i="330" s="1"/>
  <c r="AL56" i="330" s="1"/>
  <c r="AW56" i="330" s="1"/>
  <c r="R56" i="330"/>
  <c r="R62" i="330" s="1"/>
  <c r="AA57" i="330" s="1"/>
  <c r="Q56" i="330"/>
  <c r="Q62" i="330" s="1"/>
  <c r="AA56" i="330" s="1"/>
  <c r="N56" i="330"/>
  <c r="N62" i="330" s="1"/>
  <c r="Z57" i="330" s="1"/>
  <c r="M56" i="330"/>
  <c r="M62" i="330" s="1"/>
  <c r="Z56" i="330" s="1"/>
  <c r="L56" i="330"/>
  <c r="H56" i="330"/>
  <c r="C61" i="330" s="1"/>
  <c r="C56" i="330"/>
  <c r="C60" i="330" s="1"/>
  <c r="CH55" i="330"/>
  <c r="CH54" i="330"/>
  <c r="BV53" i="330"/>
  <c r="BS53" i="330"/>
  <c r="BV52" i="330"/>
  <c r="BS52" i="330"/>
  <c r="CC51" i="330"/>
  <c r="C51" i="330"/>
  <c r="CC50" i="330"/>
  <c r="BO50" i="330"/>
  <c r="BN50" i="330"/>
  <c r="BM50" i="330"/>
  <c r="BL50" i="330"/>
  <c r="BK50" i="330"/>
  <c r="BJ50" i="330"/>
  <c r="BP50" i="330" s="1"/>
  <c r="W50" i="330"/>
  <c r="V50" i="330"/>
  <c r="S50" i="330"/>
  <c r="R50" i="330"/>
  <c r="O50" i="330"/>
  <c r="N50" i="330"/>
  <c r="L50" i="330"/>
  <c r="BV49" i="330"/>
  <c r="BS49" i="330"/>
  <c r="BO49" i="330"/>
  <c r="BN49" i="330"/>
  <c r="BM49" i="330"/>
  <c r="BL49" i="330"/>
  <c r="BP49" i="330" s="1"/>
  <c r="BK49" i="330"/>
  <c r="BJ49" i="330"/>
  <c r="X49" i="330"/>
  <c r="U49" i="330"/>
  <c r="T49" i="330"/>
  <c r="Q49" i="330"/>
  <c r="P49" i="330"/>
  <c r="M49" i="330"/>
  <c r="L49" i="330"/>
  <c r="BV48" i="330"/>
  <c r="BS48" i="330"/>
  <c r="BO48" i="330"/>
  <c r="BN48" i="330"/>
  <c r="BM48" i="330"/>
  <c r="BL48" i="330"/>
  <c r="BP48" i="330" s="1"/>
  <c r="BK48" i="330"/>
  <c r="BJ48" i="330"/>
  <c r="X48" i="330"/>
  <c r="V48" i="330"/>
  <c r="T48" i="330"/>
  <c r="R48" i="330"/>
  <c r="P48" i="330"/>
  <c r="N48" i="330"/>
  <c r="L48" i="330"/>
  <c r="BO47" i="330"/>
  <c r="BN47" i="330"/>
  <c r="BM47" i="330"/>
  <c r="BL47" i="330"/>
  <c r="BK47" i="330"/>
  <c r="BJ47" i="330"/>
  <c r="BP47" i="330" s="1"/>
  <c r="W47" i="330"/>
  <c r="U47" i="330"/>
  <c r="S47" i="330"/>
  <c r="Q47" i="330"/>
  <c r="O47" i="330"/>
  <c r="M47" i="330"/>
  <c r="L47" i="330"/>
  <c r="BO46" i="330"/>
  <c r="BN46" i="330"/>
  <c r="BM46" i="330"/>
  <c r="BL46" i="330"/>
  <c r="BK46" i="330"/>
  <c r="BJ46" i="330"/>
  <c r="BP46" i="330" s="1"/>
  <c r="AB46" i="330"/>
  <c r="AL46" i="330" s="1"/>
  <c r="AW46" i="330" s="1"/>
  <c r="X46" i="330"/>
  <c r="X51" i="330" s="1"/>
  <c r="AB48" i="330" s="1"/>
  <c r="AL48" i="330" s="1"/>
  <c r="AW48" i="330" s="1"/>
  <c r="W46" i="330"/>
  <c r="W51" i="330" s="1"/>
  <c r="AB47" i="330" s="1"/>
  <c r="AL47" i="330" s="1"/>
  <c r="AW47" i="330" s="1"/>
  <c r="T46" i="330"/>
  <c r="T51" i="330" s="1"/>
  <c r="AA48" i="330" s="1"/>
  <c r="S46" i="330"/>
  <c r="S51" i="330" s="1"/>
  <c r="AA47" i="330" s="1"/>
  <c r="P46" i="330"/>
  <c r="P51" i="330" s="1"/>
  <c r="Z48" i="330" s="1"/>
  <c r="O46" i="330"/>
  <c r="O51" i="330" s="1"/>
  <c r="Z47" i="330" s="1"/>
  <c r="L46" i="330"/>
  <c r="H46" i="330"/>
  <c r="H49" i="330" s="1"/>
  <c r="C46" i="330"/>
  <c r="H50" i="330" s="1"/>
  <c r="BO45" i="330"/>
  <c r="BN45" i="330"/>
  <c r="BM45" i="330"/>
  <c r="BL45" i="330"/>
  <c r="BP45" i="330" s="1"/>
  <c r="BK45" i="330"/>
  <c r="BJ45" i="330"/>
  <c r="AI45" i="330"/>
  <c r="AT45" i="330" s="1"/>
  <c r="AA45" i="330"/>
  <c r="AK45" i="330" s="1"/>
  <c r="V45" i="330"/>
  <c r="V51" i="330" s="1"/>
  <c r="U45" i="330"/>
  <c r="U51" i="330" s="1"/>
  <c r="AB45" i="330" s="1"/>
  <c r="AL45" i="330" s="1"/>
  <c r="AW45" i="330" s="1"/>
  <c r="R45" i="330"/>
  <c r="R51" i="330" s="1"/>
  <c r="AA46" i="330" s="1"/>
  <c r="Q45" i="330"/>
  <c r="Q51" i="330" s="1"/>
  <c r="N45" i="330"/>
  <c r="N51" i="330" s="1"/>
  <c r="Z46" i="330" s="1"/>
  <c r="M45" i="330"/>
  <c r="M51" i="330" s="1"/>
  <c r="Z45" i="330" s="1"/>
  <c r="L45" i="330"/>
  <c r="H45" i="330"/>
  <c r="C50" i="330" s="1"/>
  <c r="C45" i="330"/>
  <c r="C49" i="330" s="1"/>
  <c r="CT44" i="330"/>
  <c r="CP44" i="330"/>
  <c r="CK44" i="330"/>
  <c r="CF44" i="330"/>
  <c r="BY44" i="330"/>
  <c r="AN44" i="330"/>
  <c r="C40" i="330"/>
  <c r="BO39" i="330"/>
  <c r="BN39" i="330"/>
  <c r="BM39" i="330"/>
  <c r="BL39" i="330"/>
  <c r="BK39" i="330"/>
  <c r="BJ39" i="330"/>
  <c r="BP39" i="330" s="1"/>
  <c r="W39" i="330"/>
  <c r="V39" i="330"/>
  <c r="S39" i="330"/>
  <c r="R39" i="330"/>
  <c r="O39" i="330"/>
  <c r="N39" i="330"/>
  <c r="L39" i="330"/>
  <c r="BO38" i="330"/>
  <c r="BN38" i="330"/>
  <c r="BM38" i="330"/>
  <c r="BL38" i="330"/>
  <c r="BK38" i="330"/>
  <c r="BJ38" i="330"/>
  <c r="BP38" i="330" s="1"/>
  <c r="X38" i="330"/>
  <c r="U38" i="330"/>
  <c r="T38" i="330"/>
  <c r="Q38" i="330"/>
  <c r="P38" i="330"/>
  <c r="M38" i="330"/>
  <c r="L38" i="330"/>
  <c r="BO37" i="330"/>
  <c r="BN37" i="330"/>
  <c r="BM37" i="330"/>
  <c r="BL37" i="330"/>
  <c r="BK37" i="330"/>
  <c r="BJ37" i="330"/>
  <c r="BP37" i="330" s="1"/>
  <c r="X37" i="330"/>
  <c r="V37" i="330"/>
  <c r="T37" i="330"/>
  <c r="R37" i="330"/>
  <c r="P37" i="330"/>
  <c r="N37" i="330"/>
  <c r="L37" i="330"/>
  <c r="BO36" i="330"/>
  <c r="BN36" i="330"/>
  <c r="BM36" i="330"/>
  <c r="BL36" i="330"/>
  <c r="BK36" i="330"/>
  <c r="BJ36" i="330"/>
  <c r="BP36" i="330" s="1"/>
  <c r="W36" i="330"/>
  <c r="U36" i="330"/>
  <c r="S36" i="330"/>
  <c r="Q36" i="330"/>
  <c r="O36" i="330"/>
  <c r="M36" i="330"/>
  <c r="L36" i="330"/>
  <c r="BO35" i="330"/>
  <c r="BN35" i="330"/>
  <c r="BM35" i="330"/>
  <c r="BL35" i="330"/>
  <c r="BK35" i="330"/>
  <c r="BJ35" i="330"/>
  <c r="BP35" i="330" s="1"/>
  <c r="X35" i="330"/>
  <c r="X40" i="330" s="1"/>
  <c r="AB37" i="330" s="1"/>
  <c r="AL37" i="330" s="1"/>
  <c r="AW37" i="330" s="1"/>
  <c r="W35" i="330"/>
  <c r="W40" i="330" s="1"/>
  <c r="AB36" i="330" s="1"/>
  <c r="AL36" i="330" s="1"/>
  <c r="AW36" i="330" s="1"/>
  <c r="T35" i="330"/>
  <c r="T40" i="330" s="1"/>
  <c r="AA37" i="330" s="1"/>
  <c r="S35" i="330"/>
  <c r="S40" i="330" s="1"/>
  <c r="AA36" i="330" s="1"/>
  <c r="P35" i="330"/>
  <c r="P40" i="330" s="1"/>
  <c r="Z37" i="330" s="1"/>
  <c r="O35" i="330"/>
  <c r="O40" i="330" s="1"/>
  <c r="Z36" i="330" s="1"/>
  <c r="L35" i="330"/>
  <c r="H35" i="330"/>
  <c r="AI37" i="330" s="1"/>
  <c r="C35" i="330"/>
  <c r="H39" i="330" s="1"/>
  <c r="BO34" i="330"/>
  <c r="BN34" i="330"/>
  <c r="BM34" i="330"/>
  <c r="BL34" i="330"/>
  <c r="BK34" i="330"/>
  <c r="BJ34" i="330"/>
  <c r="BP34" i="330" s="1"/>
  <c r="V34" i="330"/>
  <c r="V40" i="330" s="1"/>
  <c r="AB35" i="330" s="1"/>
  <c r="AL35" i="330" s="1"/>
  <c r="AW35" i="330" s="1"/>
  <c r="U34" i="330"/>
  <c r="U40" i="330" s="1"/>
  <c r="AB34" i="330" s="1"/>
  <c r="AL34" i="330" s="1"/>
  <c r="AW34" i="330" s="1"/>
  <c r="R34" i="330"/>
  <c r="R40" i="330" s="1"/>
  <c r="AA35" i="330" s="1"/>
  <c r="Q34" i="330"/>
  <c r="Q40" i="330" s="1"/>
  <c r="AA34" i="330" s="1"/>
  <c r="N34" i="330"/>
  <c r="N40" i="330" s="1"/>
  <c r="Z35" i="330" s="1"/>
  <c r="M34" i="330"/>
  <c r="M40" i="330" s="1"/>
  <c r="Z34" i="330" s="1"/>
  <c r="L34" i="330"/>
  <c r="H34" i="330"/>
  <c r="AI35" i="330" s="1"/>
  <c r="C34" i="330"/>
  <c r="AI34" i="330" s="1"/>
  <c r="C29" i="330"/>
  <c r="BO28" i="330"/>
  <c r="BN28" i="330"/>
  <c r="BM28" i="330"/>
  <c r="BL28" i="330"/>
  <c r="BK28" i="330"/>
  <c r="BJ28" i="330"/>
  <c r="BP28" i="330" s="1"/>
  <c r="W28" i="330"/>
  <c r="V28" i="330"/>
  <c r="S28" i="330"/>
  <c r="R28" i="330"/>
  <c r="O28" i="330"/>
  <c r="N28" i="330"/>
  <c r="L28" i="330"/>
  <c r="BO27" i="330"/>
  <c r="BN27" i="330"/>
  <c r="BM27" i="330"/>
  <c r="BL27" i="330"/>
  <c r="BK27" i="330"/>
  <c r="BP27" i="330" s="1"/>
  <c r="BJ27" i="330"/>
  <c r="X27" i="330"/>
  <c r="U27" i="330"/>
  <c r="T27" i="330"/>
  <c r="Q27" i="330"/>
  <c r="P27" i="330"/>
  <c r="M27" i="330"/>
  <c r="L27" i="330"/>
  <c r="BO26" i="330"/>
  <c r="BN26" i="330"/>
  <c r="BM26" i="330"/>
  <c r="BL26" i="330"/>
  <c r="BK26" i="330"/>
  <c r="BP26" i="330" s="1"/>
  <c r="BJ26" i="330"/>
  <c r="X26" i="330"/>
  <c r="V26" i="330"/>
  <c r="T26" i="330"/>
  <c r="R26" i="330"/>
  <c r="P26" i="330"/>
  <c r="N26" i="330"/>
  <c r="L26" i="330"/>
  <c r="BO25" i="330"/>
  <c r="BN25" i="330"/>
  <c r="BM25" i="330"/>
  <c r="BL25" i="330"/>
  <c r="BP25" i="330" s="1"/>
  <c r="BK25" i="330"/>
  <c r="BJ25" i="330"/>
  <c r="W25" i="330"/>
  <c r="U25" i="330"/>
  <c r="S25" i="330"/>
  <c r="Q25" i="330"/>
  <c r="O25" i="330"/>
  <c r="M25" i="330"/>
  <c r="L25" i="330"/>
  <c r="BO24" i="330"/>
  <c r="BN24" i="330"/>
  <c r="BM24" i="330"/>
  <c r="BL24" i="330"/>
  <c r="BK24" i="330"/>
  <c r="BJ24" i="330"/>
  <c r="BP24" i="330" s="1"/>
  <c r="X24" i="330"/>
  <c r="X29" i="330" s="1"/>
  <c r="AB26" i="330" s="1"/>
  <c r="AL26" i="330" s="1"/>
  <c r="AW26" i="330" s="1"/>
  <c r="W24" i="330"/>
  <c r="W29" i="330" s="1"/>
  <c r="AB25" i="330" s="1"/>
  <c r="AL25" i="330" s="1"/>
  <c r="AW25" i="330" s="1"/>
  <c r="T24" i="330"/>
  <c r="T29" i="330" s="1"/>
  <c r="AA26" i="330" s="1"/>
  <c r="S24" i="330"/>
  <c r="S29" i="330" s="1"/>
  <c r="AA25" i="330" s="1"/>
  <c r="P24" i="330"/>
  <c r="P29" i="330" s="1"/>
  <c r="Z26" i="330" s="1"/>
  <c r="O24" i="330"/>
  <c r="O29" i="330" s="1"/>
  <c r="Z25" i="330" s="1"/>
  <c r="L24" i="330"/>
  <c r="H24" i="330"/>
  <c r="H26" i="330" s="1"/>
  <c r="C24" i="330"/>
  <c r="AI25" i="330" s="1"/>
  <c r="CA23" i="330"/>
  <c r="BO23" i="330"/>
  <c r="BN23" i="330"/>
  <c r="BM23" i="330"/>
  <c r="BL23" i="330"/>
  <c r="BK23" i="330"/>
  <c r="BP23" i="330" s="1"/>
  <c r="BJ23" i="330"/>
  <c r="AI23" i="330"/>
  <c r="AT23" i="330" s="1"/>
  <c r="V23" i="330"/>
  <c r="V29" i="330" s="1"/>
  <c r="AB24" i="330" s="1"/>
  <c r="AL24" i="330" s="1"/>
  <c r="AW24" i="330" s="1"/>
  <c r="U23" i="330"/>
  <c r="U29" i="330" s="1"/>
  <c r="AB23" i="330" s="1"/>
  <c r="AL23" i="330" s="1"/>
  <c r="AW23" i="330" s="1"/>
  <c r="R23" i="330"/>
  <c r="R29" i="330" s="1"/>
  <c r="AA24" i="330" s="1"/>
  <c r="Q23" i="330"/>
  <c r="Q29" i="330" s="1"/>
  <c r="AA23" i="330" s="1"/>
  <c r="N23" i="330"/>
  <c r="N29" i="330" s="1"/>
  <c r="Z24" i="330" s="1"/>
  <c r="M23" i="330"/>
  <c r="M29" i="330" s="1"/>
  <c r="Z23" i="330" s="1"/>
  <c r="L23" i="330"/>
  <c r="H23" i="330"/>
  <c r="C26" i="330" s="1"/>
  <c r="C23" i="330"/>
  <c r="C27" i="330" s="1"/>
  <c r="CF19" i="330"/>
  <c r="CK23" i="330" s="1"/>
  <c r="C18" i="330"/>
  <c r="BO17" i="330"/>
  <c r="BN17" i="330"/>
  <c r="BM17" i="330"/>
  <c r="BL17" i="330"/>
  <c r="BP17" i="330" s="1"/>
  <c r="BK17" i="330"/>
  <c r="BJ17" i="330"/>
  <c r="W17" i="330"/>
  <c r="V17" i="330"/>
  <c r="S17" i="330"/>
  <c r="R17" i="330"/>
  <c r="O17" i="330"/>
  <c r="N17" i="330"/>
  <c r="L17" i="330"/>
  <c r="BO16" i="330"/>
  <c r="BN16" i="330"/>
  <c r="BM16" i="330"/>
  <c r="BL16" i="330"/>
  <c r="BK16" i="330"/>
  <c r="BJ16" i="330"/>
  <c r="BP16" i="330" s="1"/>
  <c r="X16" i="330"/>
  <c r="U16" i="330"/>
  <c r="T16" i="330"/>
  <c r="Q16" i="330"/>
  <c r="P16" i="330"/>
  <c r="M16" i="330"/>
  <c r="L16" i="330"/>
  <c r="BO15" i="330"/>
  <c r="BN15" i="330"/>
  <c r="BM15" i="330"/>
  <c r="BL15" i="330"/>
  <c r="BP15" i="330" s="1"/>
  <c r="BK15" i="330"/>
  <c r="BJ15" i="330"/>
  <c r="X15" i="330"/>
  <c r="V15" i="330"/>
  <c r="T15" i="330"/>
  <c r="R15" i="330"/>
  <c r="P15" i="330"/>
  <c r="N15" i="330"/>
  <c r="L15" i="330"/>
  <c r="BO14" i="330"/>
  <c r="BN14" i="330"/>
  <c r="BM14" i="330"/>
  <c r="BL14" i="330"/>
  <c r="BK14" i="330"/>
  <c r="BP14" i="330" s="1"/>
  <c r="BJ14" i="330"/>
  <c r="W14" i="330"/>
  <c r="U14" i="330"/>
  <c r="S14" i="330"/>
  <c r="Q14" i="330"/>
  <c r="O14" i="330"/>
  <c r="M14" i="330"/>
  <c r="L14" i="330"/>
  <c r="BO13" i="330"/>
  <c r="BN13" i="330"/>
  <c r="BM13" i="330"/>
  <c r="BL13" i="330"/>
  <c r="BK13" i="330"/>
  <c r="BP13" i="330" s="1"/>
  <c r="BJ13" i="330"/>
  <c r="X13" i="330"/>
  <c r="X18" i="330" s="1"/>
  <c r="AB15" i="330" s="1"/>
  <c r="AL15" i="330" s="1"/>
  <c r="AW15" i="330" s="1"/>
  <c r="W13" i="330"/>
  <c r="W18" i="330" s="1"/>
  <c r="AB14" i="330" s="1"/>
  <c r="AL14" i="330" s="1"/>
  <c r="AW14" i="330" s="1"/>
  <c r="T13" i="330"/>
  <c r="T18" i="330" s="1"/>
  <c r="AA15" i="330" s="1"/>
  <c r="S13" i="330"/>
  <c r="S18" i="330" s="1"/>
  <c r="AA14" i="330" s="1"/>
  <c r="P13" i="330"/>
  <c r="P18" i="330" s="1"/>
  <c r="Z15" i="330" s="1"/>
  <c r="O13" i="330"/>
  <c r="O18" i="330" s="1"/>
  <c r="Z14" i="330" s="1"/>
  <c r="L13" i="330"/>
  <c r="H13" i="330"/>
  <c r="H16" i="330" s="1"/>
  <c r="C13" i="330"/>
  <c r="H14" i="330" s="1"/>
  <c r="BO12" i="330"/>
  <c r="BN12" i="330"/>
  <c r="BM12" i="330"/>
  <c r="BL12" i="330"/>
  <c r="BK12" i="330"/>
  <c r="BP12" i="330" s="1"/>
  <c r="BJ12" i="330"/>
  <c r="V12" i="330"/>
  <c r="V18" i="330" s="1"/>
  <c r="AB13" i="330" s="1"/>
  <c r="AL13" i="330" s="1"/>
  <c r="AW13" i="330" s="1"/>
  <c r="U12" i="330"/>
  <c r="U18" i="330" s="1"/>
  <c r="AB12" i="330" s="1"/>
  <c r="AL12" i="330" s="1"/>
  <c r="AW12" i="330" s="1"/>
  <c r="R12" i="330"/>
  <c r="R18" i="330" s="1"/>
  <c r="AA13" i="330" s="1"/>
  <c r="Q12" i="330"/>
  <c r="Q18" i="330" s="1"/>
  <c r="AA12" i="330" s="1"/>
  <c r="N12" i="330"/>
  <c r="N18" i="330" s="1"/>
  <c r="Z13" i="330" s="1"/>
  <c r="M12" i="330"/>
  <c r="M18" i="330" s="1"/>
  <c r="Z12" i="330" s="1"/>
  <c r="L12" i="330"/>
  <c r="H12" i="330"/>
  <c r="C17" i="330" s="1"/>
  <c r="C12" i="330"/>
  <c r="C16" i="330" s="1"/>
  <c r="BO94" i="329"/>
  <c r="BN94" i="329"/>
  <c r="BM94" i="329"/>
  <c r="BL94" i="329"/>
  <c r="BK94" i="329"/>
  <c r="BJ94" i="329"/>
  <c r="BO93" i="329"/>
  <c r="BN93" i="329"/>
  <c r="BM93" i="329"/>
  <c r="BL93" i="329"/>
  <c r="BK93" i="329"/>
  <c r="BJ93" i="329"/>
  <c r="BO92" i="329"/>
  <c r="BN92" i="329"/>
  <c r="BM92" i="329"/>
  <c r="BL92" i="329"/>
  <c r="BK92" i="329"/>
  <c r="BJ92" i="329"/>
  <c r="BO91" i="329"/>
  <c r="BN91" i="329"/>
  <c r="BM91" i="329"/>
  <c r="BL91" i="329"/>
  <c r="BK91" i="329"/>
  <c r="BJ91" i="329"/>
  <c r="BO90" i="329"/>
  <c r="BN90" i="329"/>
  <c r="BM90" i="329"/>
  <c r="BL90" i="329"/>
  <c r="BK90" i="329"/>
  <c r="BJ90" i="329"/>
  <c r="BX89" i="329"/>
  <c r="BO89" i="329"/>
  <c r="BN89" i="329"/>
  <c r="BM89" i="329"/>
  <c r="BL89" i="329"/>
  <c r="BK89" i="329"/>
  <c r="BJ89" i="329"/>
  <c r="BV77" i="329"/>
  <c r="BV76" i="329"/>
  <c r="BS76" i="329"/>
  <c r="CC75" i="329"/>
  <c r="CC74" i="329"/>
  <c r="C74" i="329"/>
  <c r="BV73" i="329"/>
  <c r="BS73" i="329"/>
  <c r="C73" i="329"/>
  <c r="BV72" i="329"/>
  <c r="BS72" i="329"/>
  <c r="BO72" i="329"/>
  <c r="BN72" i="329"/>
  <c r="BM72" i="329"/>
  <c r="BL72" i="329"/>
  <c r="BP72" i="329" s="1"/>
  <c r="BK72" i="329"/>
  <c r="BJ72" i="329"/>
  <c r="W72" i="329"/>
  <c r="V72" i="329"/>
  <c r="S72" i="329"/>
  <c r="R72" i="329"/>
  <c r="O72" i="329"/>
  <c r="N72" i="329"/>
  <c r="L72" i="329"/>
  <c r="CH71" i="329"/>
  <c r="BO71" i="329"/>
  <c r="BN71" i="329"/>
  <c r="BM71" i="329"/>
  <c r="BL71" i="329"/>
  <c r="BK71" i="329"/>
  <c r="BJ71" i="329"/>
  <c r="BP71" i="329" s="1"/>
  <c r="X71" i="329"/>
  <c r="U71" i="329"/>
  <c r="T71" i="329"/>
  <c r="Q71" i="329"/>
  <c r="P71" i="329"/>
  <c r="M71" i="329"/>
  <c r="L71" i="329"/>
  <c r="CH70" i="329"/>
  <c r="BO70" i="329"/>
  <c r="BN70" i="329"/>
  <c r="BM70" i="329"/>
  <c r="BL70" i="329"/>
  <c r="BP70" i="329" s="1"/>
  <c r="BK70" i="329"/>
  <c r="BJ70" i="329"/>
  <c r="X70" i="329"/>
  <c r="V70" i="329"/>
  <c r="T70" i="329"/>
  <c r="R70" i="329"/>
  <c r="P70" i="329"/>
  <c r="N70" i="329"/>
  <c r="L70" i="329"/>
  <c r="BV69" i="329"/>
  <c r="BO69" i="329"/>
  <c r="BN69" i="329"/>
  <c r="BM69" i="329"/>
  <c r="BL69" i="329"/>
  <c r="BP69" i="329" s="1"/>
  <c r="BK69" i="329"/>
  <c r="BJ69" i="329"/>
  <c r="W69" i="329"/>
  <c r="U69" i="329"/>
  <c r="S69" i="329"/>
  <c r="Q69" i="329"/>
  <c r="Q74" i="329" s="1"/>
  <c r="O69" i="329"/>
  <c r="M69" i="329"/>
  <c r="L69" i="329"/>
  <c r="BV68" i="329"/>
  <c r="BS68" i="329"/>
  <c r="BO68" i="329"/>
  <c r="BN68" i="329"/>
  <c r="BM68" i="329"/>
  <c r="BL68" i="329"/>
  <c r="BK68" i="329"/>
  <c r="BJ68" i="329"/>
  <c r="BP68" i="329" s="1"/>
  <c r="X68" i="329"/>
  <c r="X73" i="329" s="1"/>
  <c r="AB70" i="329" s="1"/>
  <c r="AL70" i="329" s="1"/>
  <c r="AW70" i="329" s="1"/>
  <c r="W68" i="329"/>
  <c r="T68" i="329"/>
  <c r="T73" i="329" s="1"/>
  <c r="AA70" i="329" s="1"/>
  <c r="S68" i="329"/>
  <c r="P68" i="329"/>
  <c r="P73" i="329" s="1"/>
  <c r="Z70" i="329" s="1"/>
  <c r="O68" i="329"/>
  <c r="L68" i="329"/>
  <c r="H68" i="329"/>
  <c r="H71" i="329" s="1"/>
  <c r="C68" i="329"/>
  <c r="AI69" i="329" s="1"/>
  <c r="CC67" i="329"/>
  <c r="BO67" i="329"/>
  <c r="BN67" i="329"/>
  <c r="BM67" i="329"/>
  <c r="BL67" i="329"/>
  <c r="BP67" i="329" s="1"/>
  <c r="BP73" i="329" s="1"/>
  <c r="BK67" i="329"/>
  <c r="BJ67" i="329"/>
  <c r="AI67" i="329"/>
  <c r="AT67" i="329" s="1"/>
  <c r="V67" i="329"/>
  <c r="V73" i="329" s="1"/>
  <c r="AB68" i="329" s="1"/>
  <c r="AL68" i="329" s="1"/>
  <c r="AW68" i="329" s="1"/>
  <c r="U67" i="329"/>
  <c r="U73" i="329" s="1"/>
  <c r="AB67" i="329" s="1"/>
  <c r="AL67" i="329" s="1"/>
  <c r="AW67" i="329" s="1"/>
  <c r="R67" i="329"/>
  <c r="R73" i="329" s="1"/>
  <c r="AA68" i="329" s="1"/>
  <c r="Q67" i="329"/>
  <c r="Q73" i="329" s="1"/>
  <c r="AA67" i="329" s="1"/>
  <c r="N67" i="329"/>
  <c r="N73" i="329" s="1"/>
  <c r="Z68" i="329" s="1"/>
  <c r="M67" i="329"/>
  <c r="M73" i="329" s="1"/>
  <c r="Z67" i="329" s="1"/>
  <c r="L67" i="329"/>
  <c r="H67" i="329"/>
  <c r="C70" i="329" s="1"/>
  <c r="C67" i="329"/>
  <c r="C71" i="329" s="1"/>
  <c r="CC66" i="329"/>
  <c r="BV65" i="329"/>
  <c r="BS65" i="329"/>
  <c r="BV64" i="329"/>
  <c r="BS64" i="329"/>
  <c r="C62" i="329"/>
  <c r="BV61" i="329"/>
  <c r="BO61" i="329"/>
  <c r="BN61" i="329"/>
  <c r="BM61" i="329"/>
  <c r="BL61" i="329"/>
  <c r="BP61" i="329" s="1"/>
  <c r="BK61" i="329"/>
  <c r="BJ61" i="329"/>
  <c r="W61" i="329"/>
  <c r="V61" i="329"/>
  <c r="S61" i="329"/>
  <c r="R61" i="329"/>
  <c r="O61" i="329"/>
  <c r="N61" i="329"/>
  <c r="L61" i="329"/>
  <c r="CM60" i="329"/>
  <c r="BV60" i="329"/>
  <c r="BS60" i="329"/>
  <c r="BO60" i="329"/>
  <c r="BN60" i="329"/>
  <c r="BM60" i="329"/>
  <c r="BL60" i="329"/>
  <c r="BK60" i="329"/>
  <c r="BJ60" i="329"/>
  <c r="BP60" i="329" s="1"/>
  <c r="X60" i="329"/>
  <c r="U60" i="329"/>
  <c r="T60" i="329"/>
  <c r="Q60" i="329"/>
  <c r="P60" i="329"/>
  <c r="M60" i="329"/>
  <c r="L60" i="329"/>
  <c r="CM59" i="329"/>
  <c r="CC59" i="329"/>
  <c r="BO59" i="329"/>
  <c r="BN59" i="329"/>
  <c r="BM59" i="329"/>
  <c r="BL59" i="329"/>
  <c r="BP59" i="329" s="1"/>
  <c r="BK59" i="329"/>
  <c r="BJ59" i="329"/>
  <c r="X59" i="329"/>
  <c r="V59" i="329"/>
  <c r="T59" i="329"/>
  <c r="R59" i="329"/>
  <c r="P59" i="329"/>
  <c r="N59" i="329"/>
  <c r="L59" i="329"/>
  <c r="CC58" i="329"/>
  <c r="BO58" i="329"/>
  <c r="BN58" i="329"/>
  <c r="BM58" i="329"/>
  <c r="BL58" i="329"/>
  <c r="BK58" i="329"/>
  <c r="BJ58" i="329"/>
  <c r="BP58" i="329" s="1"/>
  <c r="W58" i="329"/>
  <c r="U58" i="329"/>
  <c r="S58" i="329"/>
  <c r="Q58" i="329"/>
  <c r="O58" i="329"/>
  <c r="M58" i="329"/>
  <c r="L58" i="329"/>
  <c r="BV57" i="329"/>
  <c r="BO57" i="329"/>
  <c r="BN57" i="329"/>
  <c r="BM57" i="329"/>
  <c r="BL57" i="329"/>
  <c r="BK57" i="329"/>
  <c r="BJ57" i="329"/>
  <c r="BP57" i="329" s="1"/>
  <c r="X57" i="329"/>
  <c r="X62" i="329" s="1"/>
  <c r="AB59" i="329" s="1"/>
  <c r="AL59" i="329" s="1"/>
  <c r="AW59" i="329" s="1"/>
  <c r="W57" i="329"/>
  <c r="W62" i="329" s="1"/>
  <c r="AB58" i="329" s="1"/>
  <c r="AL58" i="329" s="1"/>
  <c r="AW58" i="329" s="1"/>
  <c r="T57" i="329"/>
  <c r="T62" i="329" s="1"/>
  <c r="AA59" i="329" s="1"/>
  <c r="S57" i="329"/>
  <c r="S62" i="329" s="1"/>
  <c r="AA58" i="329" s="1"/>
  <c r="P57" i="329"/>
  <c r="P62" i="329" s="1"/>
  <c r="Z59" i="329" s="1"/>
  <c r="O57" i="329"/>
  <c r="O62" i="329" s="1"/>
  <c r="Z58" i="329" s="1"/>
  <c r="L57" i="329"/>
  <c r="H57" i="329"/>
  <c r="H60" i="329" s="1"/>
  <c r="C57" i="329"/>
  <c r="AI58" i="329" s="1"/>
  <c r="BV56" i="329"/>
  <c r="BS56" i="329"/>
  <c r="BO56" i="329"/>
  <c r="BN56" i="329"/>
  <c r="BM56" i="329"/>
  <c r="BL56" i="329"/>
  <c r="BP56" i="329" s="1"/>
  <c r="BK56" i="329"/>
  <c r="BJ56" i="329"/>
  <c r="AI56" i="329"/>
  <c r="AT56" i="329" s="1"/>
  <c r="V56" i="329"/>
  <c r="V62" i="329" s="1"/>
  <c r="AB57" i="329" s="1"/>
  <c r="AL57" i="329" s="1"/>
  <c r="AW57" i="329" s="1"/>
  <c r="U56" i="329"/>
  <c r="U62" i="329" s="1"/>
  <c r="AB56" i="329" s="1"/>
  <c r="AL56" i="329" s="1"/>
  <c r="AW56" i="329" s="1"/>
  <c r="R56" i="329"/>
  <c r="R62" i="329" s="1"/>
  <c r="AA57" i="329" s="1"/>
  <c r="Q56" i="329"/>
  <c r="Q62" i="329" s="1"/>
  <c r="AA56" i="329" s="1"/>
  <c r="N56" i="329"/>
  <c r="N62" i="329" s="1"/>
  <c r="Z57" i="329" s="1"/>
  <c r="M56" i="329"/>
  <c r="M62" i="329" s="1"/>
  <c r="Z56" i="329" s="1"/>
  <c r="L56" i="329"/>
  <c r="H56" i="329"/>
  <c r="C59" i="329" s="1"/>
  <c r="C56" i="329"/>
  <c r="C60" i="329" s="1"/>
  <c r="CH55" i="329"/>
  <c r="CH54" i="329"/>
  <c r="BV53" i="329"/>
  <c r="BS53" i="329"/>
  <c r="BV52" i="329"/>
  <c r="BS52" i="329"/>
  <c r="CC51" i="329"/>
  <c r="C51" i="329"/>
  <c r="CC50" i="329"/>
  <c r="BO50" i="329"/>
  <c r="BN50" i="329"/>
  <c r="BM50" i="329"/>
  <c r="BL50" i="329"/>
  <c r="BK50" i="329"/>
  <c r="BJ50" i="329"/>
  <c r="BP50" i="329" s="1"/>
  <c r="W50" i="329"/>
  <c r="V50" i="329"/>
  <c r="S50" i="329"/>
  <c r="R50" i="329"/>
  <c r="O50" i="329"/>
  <c r="N50" i="329"/>
  <c r="L50" i="329"/>
  <c r="BV49" i="329"/>
  <c r="BS49" i="329"/>
  <c r="BO49" i="329"/>
  <c r="BN49" i="329"/>
  <c r="BM49" i="329"/>
  <c r="BL49" i="329"/>
  <c r="BP49" i="329" s="1"/>
  <c r="BK49" i="329"/>
  <c r="BJ49" i="329"/>
  <c r="X49" i="329"/>
  <c r="U49" i="329"/>
  <c r="T49" i="329"/>
  <c r="Q49" i="329"/>
  <c r="P49" i="329"/>
  <c r="M49" i="329"/>
  <c r="L49" i="329"/>
  <c r="BV48" i="329"/>
  <c r="BS48" i="329"/>
  <c r="BO48" i="329"/>
  <c r="BN48" i="329"/>
  <c r="BM48" i="329"/>
  <c r="BL48" i="329"/>
  <c r="BP48" i="329" s="1"/>
  <c r="BK48" i="329"/>
  <c r="BJ48" i="329"/>
  <c r="X48" i="329"/>
  <c r="V48" i="329"/>
  <c r="T48" i="329"/>
  <c r="R48" i="329"/>
  <c r="P48" i="329"/>
  <c r="N48" i="329"/>
  <c r="L48" i="329"/>
  <c r="BO47" i="329"/>
  <c r="BN47" i="329"/>
  <c r="BM47" i="329"/>
  <c r="BL47" i="329"/>
  <c r="BK47" i="329"/>
  <c r="BP47" i="329" s="1"/>
  <c r="BJ47" i="329"/>
  <c r="W47" i="329"/>
  <c r="U47" i="329"/>
  <c r="S47" i="329"/>
  <c r="Q47" i="329"/>
  <c r="O47" i="329"/>
  <c r="M47" i="329"/>
  <c r="L47" i="329"/>
  <c r="BO46" i="329"/>
  <c r="BN46" i="329"/>
  <c r="BM46" i="329"/>
  <c r="BL46" i="329"/>
  <c r="BK46" i="329"/>
  <c r="BJ46" i="329"/>
  <c r="BP46" i="329" s="1"/>
  <c r="X46" i="329"/>
  <c r="X51" i="329" s="1"/>
  <c r="AB48" i="329" s="1"/>
  <c r="AL48" i="329" s="1"/>
  <c r="AW48" i="329" s="1"/>
  <c r="W46" i="329"/>
  <c r="W51" i="329" s="1"/>
  <c r="AB47" i="329" s="1"/>
  <c r="AL47" i="329" s="1"/>
  <c r="AW47" i="329" s="1"/>
  <c r="T46" i="329"/>
  <c r="T51" i="329" s="1"/>
  <c r="AA48" i="329" s="1"/>
  <c r="S46" i="329"/>
  <c r="S51" i="329" s="1"/>
  <c r="AA47" i="329" s="1"/>
  <c r="P46" i="329"/>
  <c r="P51" i="329" s="1"/>
  <c r="Z48" i="329" s="1"/>
  <c r="O46" i="329"/>
  <c r="O51" i="329" s="1"/>
  <c r="Z47" i="329" s="1"/>
  <c r="L46" i="329"/>
  <c r="H46" i="329"/>
  <c r="H49" i="329" s="1"/>
  <c r="C46" i="329"/>
  <c r="H50" i="329" s="1"/>
  <c r="BO45" i="329"/>
  <c r="BN45" i="329"/>
  <c r="BM45" i="329"/>
  <c r="BL45" i="329"/>
  <c r="BK45" i="329"/>
  <c r="BJ45" i="329"/>
  <c r="BP45" i="329" s="1"/>
  <c r="V45" i="329"/>
  <c r="V51" i="329" s="1"/>
  <c r="AB46" i="329" s="1"/>
  <c r="AL46" i="329" s="1"/>
  <c r="AW46" i="329" s="1"/>
  <c r="U45" i="329"/>
  <c r="U51" i="329" s="1"/>
  <c r="AB45" i="329" s="1"/>
  <c r="AL45" i="329" s="1"/>
  <c r="AW45" i="329" s="1"/>
  <c r="R45" i="329"/>
  <c r="R51" i="329" s="1"/>
  <c r="AA46" i="329" s="1"/>
  <c r="Q45" i="329"/>
  <c r="Q51" i="329" s="1"/>
  <c r="AA45" i="329" s="1"/>
  <c r="N45" i="329"/>
  <c r="N51" i="329" s="1"/>
  <c r="Z46" i="329" s="1"/>
  <c r="M45" i="329"/>
  <c r="M51" i="329" s="1"/>
  <c r="Z45" i="329" s="1"/>
  <c r="L45" i="329"/>
  <c r="H45" i="329"/>
  <c r="C48" i="329" s="1"/>
  <c r="C45" i="329"/>
  <c r="C49" i="329" s="1"/>
  <c r="CT44" i="329"/>
  <c r="CP44" i="329"/>
  <c r="CK44" i="329"/>
  <c r="CF44" i="329"/>
  <c r="BY44" i="329"/>
  <c r="C40" i="329"/>
  <c r="BO39" i="329"/>
  <c r="BN39" i="329"/>
  <c r="BM39" i="329"/>
  <c r="BL39" i="329"/>
  <c r="BK39" i="329"/>
  <c r="BP39" i="329" s="1"/>
  <c r="BJ39" i="329"/>
  <c r="W39" i="329"/>
  <c r="V39" i="329"/>
  <c r="S39" i="329"/>
  <c r="R39" i="329"/>
  <c r="O39" i="329"/>
  <c r="N39" i="329"/>
  <c r="L39" i="329"/>
  <c r="BO38" i="329"/>
  <c r="BN38" i="329"/>
  <c r="BM38" i="329"/>
  <c r="BL38" i="329"/>
  <c r="BK38" i="329"/>
  <c r="BJ38" i="329"/>
  <c r="BP38" i="329" s="1"/>
  <c r="X38" i="329"/>
  <c r="U38" i="329"/>
  <c r="T38" i="329"/>
  <c r="Q38" i="329"/>
  <c r="P38" i="329"/>
  <c r="M38" i="329"/>
  <c r="L38" i="329"/>
  <c r="BO37" i="329"/>
  <c r="BN37" i="329"/>
  <c r="BM37" i="329"/>
  <c r="BL37" i="329"/>
  <c r="BK37" i="329"/>
  <c r="BP37" i="329" s="1"/>
  <c r="BJ37" i="329"/>
  <c r="X37" i="329"/>
  <c r="V37" i="329"/>
  <c r="T37" i="329"/>
  <c r="R37" i="329"/>
  <c r="P37" i="329"/>
  <c r="N37" i="329"/>
  <c r="L37" i="329"/>
  <c r="BO36" i="329"/>
  <c r="BN36" i="329"/>
  <c r="BM36" i="329"/>
  <c r="BL36" i="329"/>
  <c r="BK36" i="329"/>
  <c r="BP36" i="329" s="1"/>
  <c r="BJ36" i="329"/>
  <c r="AI36" i="329"/>
  <c r="AT36" i="329" s="1"/>
  <c r="W36" i="329"/>
  <c r="U36" i="329"/>
  <c r="S36" i="329"/>
  <c r="Q36" i="329"/>
  <c r="O36" i="329"/>
  <c r="M36" i="329"/>
  <c r="L36" i="329"/>
  <c r="H36" i="329"/>
  <c r="BO35" i="329"/>
  <c r="BN35" i="329"/>
  <c r="BM35" i="329"/>
  <c r="BL35" i="329"/>
  <c r="BK35" i="329"/>
  <c r="BP35" i="329" s="1"/>
  <c r="BJ35" i="329"/>
  <c r="X35" i="329"/>
  <c r="X40" i="329" s="1"/>
  <c r="AB37" i="329" s="1"/>
  <c r="AL37" i="329" s="1"/>
  <c r="AW37" i="329" s="1"/>
  <c r="W35" i="329"/>
  <c r="W40" i="329" s="1"/>
  <c r="AB36" i="329" s="1"/>
  <c r="AL36" i="329" s="1"/>
  <c r="AW36" i="329" s="1"/>
  <c r="T35" i="329"/>
  <c r="T40" i="329" s="1"/>
  <c r="AA37" i="329" s="1"/>
  <c r="S35" i="329"/>
  <c r="S40" i="329" s="1"/>
  <c r="AA36" i="329" s="1"/>
  <c r="P35" i="329"/>
  <c r="P40" i="329" s="1"/>
  <c r="Z37" i="329" s="1"/>
  <c r="O35" i="329"/>
  <c r="O40" i="329" s="1"/>
  <c r="Z36" i="329" s="1"/>
  <c r="L35" i="329"/>
  <c r="H35" i="329"/>
  <c r="AI37" i="329" s="1"/>
  <c r="C35" i="329"/>
  <c r="H39" i="329" s="1"/>
  <c r="BO34" i="329"/>
  <c r="BN34" i="329"/>
  <c r="BM34" i="329"/>
  <c r="BL34" i="329"/>
  <c r="BK34" i="329"/>
  <c r="BP34" i="329" s="1"/>
  <c r="BP40" i="329" s="1"/>
  <c r="BJ34" i="329"/>
  <c r="AI34" i="329"/>
  <c r="AT34" i="329" s="1"/>
  <c r="V34" i="329"/>
  <c r="V40" i="329" s="1"/>
  <c r="AB35" i="329" s="1"/>
  <c r="AL35" i="329" s="1"/>
  <c r="AW35" i="329" s="1"/>
  <c r="U34" i="329"/>
  <c r="U40" i="329" s="1"/>
  <c r="AB34" i="329" s="1"/>
  <c r="AL34" i="329" s="1"/>
  <c r="AW34" i="329" s="1"/>
  <c r="R34" i="329"/>
  <c r="R40" i="329" s="1"/>
  <c r="AA35" i="329" s="1"/>
  <c r="Q34" i="329"/>
  <c r="Q40" i="329" s="1"/>
  <c r="AA34" i="329" s="1"/>
  <c r="N34" i="329"/>
  <c r="N40" i="329" s="1"/>
  <c r="Z35" i="329" s="1"/>
  <c r="M34" i="329"/>
  <c r="M40" i="329" s="1"/>
  <c r="Z34" i="329" s="1"/>
  <c r="L34" i="329"/>
  <c r="H34" i="329"/>
  <c r="AI35" i="329" s="1"/>
  <c r="C34" i="329"/>
  <c r="C38" i="329" s="1"/>
  <c r="AP33" i="329"/>
  <c r="AN33" i="329"/>
  <c r="C29" i="329"/>
  <c r="BO28" i="329"/>
  <c r="BN28" i="329"/>
  <c r="BM28" i="329"/>
  <c r="BL28" i="329"/>
  <c r="BK28" i="329"/>
  <c r="BP28" i="329" s="1"/>
  <c r="BJ28" i="329"/>
  <c r="W28" i="329"/>
  <c r="V28" i="329"/>
  <c r="S28" i="329"/>
  <c r="R28" i="329"/>
  <c r="O28" i="329"/>
  <c r="N28" i="329"/>
  <c r="L28" i="329"/>
  <c r="BO27" i="329"/>
  <c r="BN27" i="329"/>
  <c r="BM27" i="329"/>
  <c r="BL27" i="329"/>
  <c r="BK27" i="329"/>
  <c r="BJ27" i="329"/>
  <c r="BP27" i="329" s="1"/>
  <c r="X27" i="329"/>
  <c r="U27" i="329"/>
  <c r="T27" i="329"/>
  <c r="Q27" i="329"/>
  <c r="P27" i="329"/>
  <c r="M27" i="329"/>
  <c r="L27" i="329"/>
  <c r="BO26" i="329"/>
  <c r="BN26" i="329"/>
  <c r="BM26" i="329"/>
  <c r="BL26" i="329"/>
  <c r="BK26" i="329"/>
  <c r="BJ26" i="329"/>
  <c r="BP26" i="329" s="1"/>
  <c r="X26" i="329"/>
  <c r="V26" i="329"/>
  <c r="T26" i="329"/>
  <c r="R26" i="329"/>
  <c r="P26" i="329"/>
  <c r="N26" i="329"/>
  <c r="L26" i="329"/>
  <c r="BO25" i="329"/>
  <c r="BN25" i="329"/>
  <c r="BM25" i="329"/>
  <c r="BL25" i="329"/>
  <c r="BK25" i="329"/>
  <c r="BJ25" i="329"/>
  <c r="BP25" i="329" s="1"/>
  <c r="W25" i="329"/>
  <c r="U25" i="329"/>
  <c r="S25" i="329"/>
  <c r="Q25" i="329"/>
  <c r="O25" i="329"/>
  <c r="M25" i="329"/>
  <c r="L25" i="329"/>
  <c r="H25" i="329"/>
  <c r="BO24" i="329"/>
  <c r="BN24" i="329"/>
  <c r="BM24" i="329"/>
  <c r="BL24" i="329"/>
  <c r="BK24" i="329"/>
  <c r="BP24" i="329" s="1"/>
  <c r="BJ24" i="329"/>
  <c r="AI24" i="329"/>
  <c r="AT24" i="329" s="1"/>
  <c r="X24" i="329"/>
  <c r="X29" i="329" s="1"/>
  <c r="AB26" i="329" s="1"/>
  <c r="AL26" i="329" s="1"/>
  <c r="AW26" i="329" s="1"/>
  <c r="W24" i="329"/>
  <c r="W29" i="329" s="1"/>
  <c r="AB25" i="329" s="1"/>
  <c r="AL25" i="329" s="1"/>
  <c r="AW25" i="329" s="1"/>
  <c r="T24" i="329"/>
  <c r="T29" i="329" s="1"/>
  <c r="AA26" i="329" s="1"/>
  <c r="S24" i="329"/>
  <c r="S29" i="329" s="1"/>
  <c r="AA25" i="329" s="1"/>
  <c r="P24" i="329"/>
  <c r="P29" i="329" s="1"/>
  <c r="Z26" i="329" s="1"/>
  <c r="O24" i="329"/>
  <c r="O29" i="329" s="1"/>
  <c r="Z25" i="329" s="1"/>
  <c r="L24" i="329"/>
  <c r="H24" i="329"/>
  <c r="H26" i="329" s="1"/>
  <c r="C24" i="329"/>
  <c r="AI25" i="329" s="1"/>
  <c r="CA23" i="329"/>
  <c r="BO23" i="329"/>
  <c r="BN23" i="329"/>
  <c r="BM23" i="329"/>
  <c r="BL23" i="329"/>
  <c r="BK23" i="329"/>
  <c r="BJ23" i="329"/>
  <c r="BP23" i="329" s="1"/>
  <c r="V23" i="329"/>
  <c r="V29" i="329" s="1"/>
  <c r="AB24" i="329" s="1"/>
  <c r="AL24" i="329" s="1"/>
  <c r="AW24" i="329" s="1"/>
  <c r="U23" i="329"/>
  <c r="U29" i="329" s="1"/>
  <c r="AB23" i="329" s="1"/>
  <c r="AL23" i="329" s="1"/>
  <c r="AW23" i="329" s="1"/>
  <c r="R23" i="329"/>
  <c r="R29" i="329" s="1"/>
  <c r="AA24" i="329" s="1"/>
  <c r="Q23" i="329"/>
  <c r="Q29" i="329" s="1"/>
  <c r="AA23" i="329" s="1"/>
  <c r="N23" i="329"/>
  <c r="N29" i="329" s="1"/>
  <c r="Z24" i="329" s="1"/>
  <c r="M23" i="329"/>
  <c r="M29" i="329" s="1"/>
  <c r="Z23" i="329" s="1"/>
  <c r="L23" i="329"/>
  <c r="H23" i="329"/>
  <c r="C26" i="329" s="1"/>
  <c r="C23" i="329"/>
  <c r="C27" i="329" s="1"/>
  <c r="AO22" i="329"/>
  <c r="CF19" i="329"/>
  <c r="CK23" i="329" s="1"/>
  <c r="C18" i="329"/>
  <c r="BO17" i="329"/>
  <c r="BN17" i="329"/>
  <c r="BM17" i="329"/>
  <c r="BL17" i="329"/>
  <c r="BK17" i="329"/>
  <c r="BJ17" i="329"/>
  <c r="BP17" i="329" s="1"/>
  <c r="W17" i="329"/>
  <c r="V17" i="329"/>
  <c r="S17" i="329"/>
  <c r="R17" i="329"/>
  <c r="O17" i="329"/>
  <c r="N17" i="329"/>
  <c r="L17" i="329"/>
  <c r="BO16" i="329"/>
  <c r="BN16" i="329"/>
  <c r="BM16" i="329"/>
  <c r="BL16" i="329"/>
  <c r="BP16" i="329" s="1"/>
  <c r="BK16" i="329"/>
  <c r="BJ16" i="329"/>
  <c r="X16" i="329"/>
  <c r="U16" i="329"/>
  <c r="T16" i="329"/>
  <c r="Q16" i="329"/>
  <c r="P16" i="329"/>
  <c r="M16" i="329"/>
  <c r="L16" i="329"/>
  <c r="BO15" i="329"/>
  <c r="BN15" i="329"/>
  <c r="BM15" i="329"/>
  <c r="BL15" i="329"/>
  <c r="BK15" i="329"/>
  <c r="BJ15" i="329"/>
  <c r="BP15" i="329" s="1"/>
  <c r="X15" i="329"/>
  <c r="V15" i="329"/>
  <c r="T15" i="329"/>
  <c r="R15" i="329"/>
  <c r="P15" i="329"/>
  <c r="N15" i="329"/>
  <c r="L15" i="329"/>
  <c r="BO14" i="329"/>
  <c r="BN14" i="329"/>
  <c r="BM14" i="329"/>
  <c r="BL14" i="329"/>
  <c r="BK14" i="329"/>
  <c r="BJ14" i="329"/>
  <c r="BP14" i="329" s="1"/>
  <c r="W14" i="329"/>
  <c r="U14" i="329"/>
  <c r="S14" i="329"/>
  <c r="Q14" i="329"/>
  <c r="O14" i="329"/>
  <c r="M14" i="329"/>
  <c r="L14" i="329"/>
  <c r="BO13" i="329"/>
  <c r="BN13" i="329"/>
  <c r="BM13" i="329"/>
  <c r="BL13" i="329"/>
  <c r="BK13" i="329"/>
  <c r="BJ13" i="329"/>
  <c r="BP13" i="329" s="1"/>
  <c r="X13" i="329"/>
  <c r="X18" i="329" s="1"/>
  <c r="AB15" i="329" s="1"/>
  <c r="AL15" i="329" s="1"/>
  <c r="AW15" i="329" s="1"/>
  <c r="W13" i="329"/>
  <c r="W18" i="329" s="1"/>
  <c r="AB14" i="329" s="1"/>
  <c r="AL14" i="329" s="1"/>
  <c r="AW14" i="329" s="1"/>
  <c r="T13" i="329"/>
  <c r="T18" i="329" s="1"/>
  <c r="AA15" i="329" s="1"/>
  <c r="S13" i="329"/>
  <c r="S18" i="329" s="1"/>
  <c r="AA14" i="329" s="1"/>
  <c r="P13" i="329"/>
  <c r="P18" i="329" s="1"/>
  <c r="Z15" i="329" s="1"/>
  <c r="O13" i="329"/>
  <c r="O18" i="329" s="1"/>
  <c r="Z14" i="329" s="1"/>
  <c r="L13" i="329"/>
  <c r="H13" i="329"/>
  <c r="H16" i="329" s="1"/>
  <c r="C13" i="329"/>
  <c r="H14" i="329" s="1"/>
  <c r="BO12" i="329"/>
  <c r="BN12" i="329"/>
  <c r="BM12" i="329"/>
  <c r="BL12" i="329"/>
  <c r="BK12" i="329"/>
  <c r="BJ12" i="329"/>
  <c r="BP12" i="329" s="1"/>
  <c r="V12" i="329"/>
  <c r="V18" i="329" s="1"/>
  <c r="AB13" i="329" s="1"/>
  <c r="AL13" i="329" s="1"/>
  <c r="AW13" i="329" s="1"/>
  <c r="U12" i="329"/>
  <c r="U18" i="329" s="1"/>
  <c r="AB12" i="329" s="1"/>
  <c r="AL12" i="329" s="1"/>
  <c r="AW12" i="329" s="1"/>
  <c r="R12" i="329"/>
  <c r="R18" i="329" s="1"/>
  <c r="AA13" i="329" s="1"/>
  <c r="Q12" i="329"/>
  <c r="Q18" i="329" s="1"/>
  <c r="AA12" i="329" s="1"/>
  <c r="N12" i="329"/>
  <c r="N18" i="329" s="1"/>
  <c r="Z13" i="329" s="1"/>
  <c r="M12" i="329"/>
  <c r="M18" i="329" s="1"/>
  <c r="Z12" i="329" s="1"/>
  <c r="L12" i="329"/>
  <c r="H12" i="329"/>
  <c r="C17" i="329" s="1"/>
  <c r="C12" i="329"/>
  <c r="C16" i="329" s="1"/>
  <c r="C9" i="30"/>
  <c r="C8" i="30"/>
  <c r="BO94" i="328"/>
  <c r="BN94" i="328"/>
  <c r="BM94" i="328"/>
  <c r="BL94" i="328"/>
  <c r="BK94" i="328"/>
  <c r="BJ94" i="328"/>
  <c r="BO93" i="328"/>
  <c r="BN93" i="328"/>
  <c r="BM93" i="328"/>
  <c r="BL93" i="328"/>
  <c r="BK93" i="328"/>
  <c r="BJ93" i="328"/>
  <c r="BO92" i="328"/>
  <c r="BN92" i="328"/>
  <c r="BM92" i="328"/>
  <c r="BL92" i="328"/>
  <c r="BK92" i="328"/>
  <c r="BJ92" i="328"/>
  <c r="BO91" i="328"/>
  <c r="BN91" i="328"/>
  <c r="BM91" i="328"/>
  <c r="BL91" i="328"/>
  <c r="BK91" i="328"/>
  <c r="BJ91" i="328"/>
  <c r="BO90" i="328"/>
  <c r="BN90" i="328"/>
  <c r="BM90" i="328"/>
  <c r="BL90" i="328"/>
  <c r="BK90" i="328"/>
  <c r="BJ90" i="328"/>
  <c r="BO89" i="328"/>
  <c r="BN89" i="328"/>
  <c r="BM89" i="328"/>
  <c r="BL89" i="328"/>
  <c r="BK89" i="328"/>
  <c r="BJ89" i="328"/>
  <c r="BV77" i="328"/>
  <c r="BV76" i="328"/>
  <c r="BS76" i="328"/>
  <c r="CC75" i="328"/>
  <c r="CC74" i="328"/>
  <c r="C74" i="328"/>
  <c r="BV73" i="328"/>
  <c r="BS73" i="328"/>
  <c r="C73" i="328"/>
  <c r="BV72" i="328"/>
  <c r="BS72" i="328"/>
  <c r="BO72" i="328"/>
  <c r="BN72" i="328"/>
  <c r="BM72" i="328"/>
  <c r="BL72" i="328"/>
  <c r="BP72" i="328" s="1"/>
  <c r="BK72" i="328"/>
  <c r="BJ72" i="328"/>
  <c r="W72" i="328"/>
  <c r="V72" i="328"/>
  <c r="S72" i="328"/>
  <c r="R72" i="328"/>
  <c r="O72" i="328"/>
  <c r="N72" i="328"/>
  <c r="L72" i="328"/>
  <c r="CH71" i="328"/>
  <c r="BO71" i="328"/>
  <c r="BN71" i="328"/>
  <c r="BM71" i="328"/>
  <c r="BL71" i="328"/>
  <c r="BP71" i="328" s="1"/>
  <c r="BK71" i="328"/>
  <c r="BJ71" i="328"/>
  <c r="X71" i="328"/>
  <c r="U71" i="328"/>
  <c r="T71" i="328"/>
  <c r="Q71" i="328"/>
  <c r="P71" i="328"/>
  <c r="M71" i="328"/>
  <c r="L71" i="328"/>
  <c r="CH70" i="328"/>
  <c r="BO70" i="328"/>
  <c r="BN70" i="328"/>
  <c r="BM70" i="328"/>
  <c r="BL70" i="328"/>
  <c r="BP70" i="328" s="1"/>
  <c r="BK70" i="328"/>
  <c r="BJ70" i="328"/>
  <c r="X70" i="328"/>
  <c r="V70" i="328"/>
  <c r="V74" i="328" s="1"/>
  <c r="T70" i="328"/>
  <c r="R70" i="328"/>
  <c r="P70" i="328"/>
  <c r="N70" i="328"/>
  <c r="N74" i="328" s="1"/>
  <c r="L70" i="328"/>
  <c r="BV69" i="328"/>
  <c r="BO69" i="328"/>
  <c r="BN69" i="328"/>
  <c r="BM69" i="328"/>
  <c r="BL69" i="328"/>
  <c r="BK69" i="328"/>
  <c r="BJ69" i="328"/>
  <c r="W69" i="328"/>
  <c r="U69" i="328"/>
  <c r="S69" i="328"/>
  <c r="Q69" i="328"/>
  <c r="O69" i="328"/>
  <c r="M69" i="328"/>
  <c r="L69" i="328"/>
  <c r="H69" i="328"/>
  <c r="C69" i="328"/>
  <c r="BV68" i="328"/>
  <c r="BS68" i="328"/>
  <c r="BO68" i="328"/>
  <c r="BN68" i="328"/>
  <c r="BM68" i="328"/>
  <c r="BL68" i="328"/>
  <c r="BK68" i="328"/>
  <c r="BJ68" i="328"/>
  <c r="BP68" i="328" s="1"/>
  <c r="AB68" i="328"/>
  <c r="AL68" i="328" s="1"/>
  <c r="AW68" i="328" s="1"/>
  <c r="Z68" i="328"/>
  <c r="AJ68" i="328" s="1"/>
  <c r="X68" i="328"/>
  <c r="W68" i="328"/>
  <c r="W73" i="328" s="1"/>
  <c r="AB69" i="328" s="1"/>
  <c r="AL69" i="328" s="1"/>
  <c r="AW69" i="328" s="1"/>
  <c r="T68" i="328"/>
  <c r="S68" i="328"/>
  <c r="S73" i="328" s="1"/>
  <c r="AA69" i="328" s="1"/>
  <c r="P68" i="328"/>
  <c r="O68" i="328"/>
  <c r="L68" i="328"/>
  <c r="H68" i="328"/>
  <c r="C68" i="328"/>
  <c r="AI69" i="328" s="1"/>
  <c r="AT69" i="328" s="1"/>
  <c r="CC67" i="328"/>
  <c r="BO67" i="328"/>
  <c r="BN67" i="328"/>
  <c r="BM67" i="328"/>
  <c r="BL67" i="328"/>
  <c r="BK67" i="328"/>
  <c r="BJ67" i="328"/>
  <c r="AI67" i="328"/>
  <c r="AT67" i="328" s="1"/>
  <c r="V67" i="328"/>
  <c r="V73" i="328" s="1"/>
  <c r="U67" i="328"/>
  <c r="U73" i="328" s="1"/>
  <c r="U74" i="328" s="1"/>
  <c r="R67" i="328"/>
  <c r="R73" i="328" s="1"/>
  <c r="AA68" i="328" s="1"/>
  <c r="Q67" i="328"/>
  <c r="N67" i="328"/>
  <c r="N73" i="328" s="1"/>
  <c r="M67" i="328"/>
  <c r="M73" i="328" s="1"/>
  <c r="L67" i="328"/>
  <c r="H67" i="328"/>
  <c r="C67" i="328"/>
  <c r="C71" i="328" s="1"/>
  <c r="CC66" i="328"/>
  <c r="AP66" i="328"/>
  <c r="AN66" i="328"/>
  <c r="BV65" i="328"/>
  <c r="BS65" i="328"/>
  <c r="BV64" i="328"/>
  <c r="BS64" i="328"/>
  <c r="X62" i="328"/>
  <c r="AB59" i="328" s="1"/>
  <c r="AL59" i="328" s="1"/>
  <c r="AW59" i="328" s="1"/>
  <c r="C62" i="328"/>
  <c r="BV61" i="328"/>
  <c r="BO61" i="328"/>
  <c r="BN61" i="328"/>
  <c r="BM61" i="328"/>
  <c r="BL61" i="328"/>
  <c r="BK61" i="328"/>
  <c r="BJ61" i="328"/>
  <c r="W61" i="328"/>
  <c r="V61" i="328"/>
  <c r="S61" i="328"/>
  <c r="R61" i="328"/>
  <c r="O61" i="328"/>
  <c r="N61" i="328"/>
  <c r="L61" i="328"/>
  <c r="CM60" i="328"/>
  <c r="BV60" i="328"/>
  <c r="BS60" i="328"/>
  <c r="BO60" i="328"/>
  <c r="BN60" i="328"/>
  <c r="BM60" i="328"/>
  <c r="BL60" i="328"/>
  <c r="BK60" i="328"/>
  <c r="BJ60" i="328"/>
  <c r="BP60" i="328" s="1"/>
  <c r="X60" i="328"/>
  <c r="U60" i="328"/>
  <c r="T60" i="328"/>
  <c r="Q60" i="328"/>
  <c r="P60" i="328"/>
  <c r="M60" i="328"/>
  <c r="L60" i="328"/>
  <c r="H60" i="328"/>
  <c r="CM59" i="328"/>
  <c r="CC59" i="328"/>
  <c r="BO59" i="328"/>
  <c r="BN59" i="328"/>
  <c r="BM59" i="328"/>
  <c r="BL59" i="328"/>
  <c r="BK59" i="328"/>
  <c r="BJ59" i="328"/>
  <c r="AJ59" i="328"/>
  <c r="AI59" i="328"/>
  <c r="AT59" i="328" s="1"/>
  <c r="X59" i="328"/>
  <c r="V59" i="328"/>
  <c r="T59" i="328"/>
  <c r="R59" i="328"/>
  <c r="P59" i="328"/>
  <c r="N59" i="328"/>
  <c r="L59" i="328"/>
  <c r="H59" i="328"/>
  <c r="CC58" i="328"/>
  <c r="BO58" i="328"/>
  <c r="BN58" i="328"/>
  <c r="BM58" i="328"/>
  <c r="BL58" i="328"/>
  <c r="BK58" i="328"/>
  <c r="BJ58" i="328"/>
  <c r="BP58" i="328" s="1"/>
  <c r="AL58" i="328"/>
  <c r="AW58" i="328" s="1"/>
  <c r="W58" i="328"/>
  <c r="U58" i="328"/>
  <c r="S58" i="328"/>
  <c r="Q58" i="328"/>
  <c r="O58" i="328"/>
  <c r="M58" i="328"/>
  <c r="L58" i="328"/>
  <c r="C58" i="328"/>
  <c r="BV57" i="328"/>
  <c r="BO57" i="328"/>
  <c r="BN57" i="328"/>
  <c r="BM57" i="328"/>
  <c r="BL57" i="328"/>
  <c r="BK57" i="328"/>
  <c r="BJ57" i="328"/>
  <c r="BP57" i="328" s="1"/>
  <c r="AB57" i="328"/>
  <c r="AL57" i="328" s="1"/>
  <c r="AW57" i="328" s="1"/>
  <c r="X57" i="328"/>
  <c r="W57" i="328"/>
  <c r="W62" i="328" s="1"/>
  <c r="AB58" i="328" s="1"/>
  <c r="T57" i="328"/>
  <c r="T62" i="328" s="1"/>
  <c r="AA59" i="328" s="1"/>
  <c r="S57" i="328"/>
  <c r="P57" i="328"/>
  <c r="P62" i="328" s="1"/>
  <c r="Z59" i="328" s="1"/>
  <c r="O57" i="328"/>
  <c r="O62" i="328" s="1"/>
  <c r="Z58" i="328" s="1"/>
  <c r="L57" i="328"/>
  <c r="H57" i="328"/>
  <c r="C57" i="328"/>
  <c r="H58" i="328" s="1"/>
  <c r="BV56" i="328"/>
  <c r="BS56" i="328"/>
  <c r="BO56" i="328"/>
  <c r="BN56" i="328"/>
  <c r="BM56" i="328"/>
  <c r="BL56" i="328"/>
  <c r="BK56" i="328"/>
  <c r="BP56" i="328" s="1"/>
  <c r="BJ56" i="328"/>
  <c r="AI56" i="328"/>
  <c r="AT56" i="328" s="1"/>
  <c r="V56" i="328"/>
  <c r="V62" i="328" s="1"/>
  <c r="U56" i="328"/>
  <c r="U62" i="328" s="1"/>
  <c r="AB56" i="328" s="1"/>
  <c r="AL56" i="328" s="1"/>
  <c r="AW56" i="328" s="1"/>
  <c r="R56" i="328"/>
  <c r="R62" i="328" s="1"/>
  <c r="AA57" i="328" s="1"/>
  <c r="Q56" i="328"/>
  <c r="N56" i="328"/>
  <c r="N62" i="328" s="1"/>
  <c r="Z57" i="328" s="1"/>
  <c r="M56" i="328"/>
  <c r="M62" i="328" s="1"/>
  <c r="Z56" i="328" s="1"/>
  <c r="L56" i="328"/>
  <c r="H56" i="328"/>
  <c r="AI57" i="328" s="1"/>
  <c r="AT57" i="328" s="1"/>
  <c r="C56" i="328"/>
  <c r="C60" i="328" s="1"/>
  <c r="CH55" i="328"/>
  <c r="AN55" i="328"/>
  <c r="CH54" i="328"/>
  <c r="BV53" i="328"/>
  <c r="BS53" i="328"/>
  <c r="BV52" i="328"/>
  <c r="BS52" i="328"/>
  <c r="CC51" i="328"/>
  <c r="U51" i="328"/>
  <c r="AB45" i="328" s="1"/>
  <c r="AL45" i="328" s="1"/>
  <c r="AW45" i="328" s="1"/>
  <c r="O51" i="328"/>
  <c r="Z47" i="328" s="1"/>
  <c r="C51" i="328"/>
  <c r="CC50" i="328"/>
  <c r="BO50" i="328"/>
  <c r="BN50" i="328"/>
  <c r="BM50" i="328"/>
  <c r="BL50" i="328"/>
  <c r="BK50" i="328"/>
  <c r="BJ50" i="328"/>
  <c r="BP50" i="328" s="1"/>
  <c r="W50" i="328"/>
  <c r="V50" i="328"/>
  <c r="S50" i="328"/>
  <c r="R50" i="328"/>
  <c r="O50" i="328"/>
  <c r="N50" i="328"/>
  <c r="L50" i="328"/>
  <c r="BV49" i="328"/>
  <c r="BS49" i="328"/>
  <c r="BO49" i="328"/>
  <c r="BN49" i="328"/>
  <c r="BM49" i="328"/>
  <c r="BL49" i="328"/>
  <c r="BK49" i="328"/>
  <c r="BJ49" i="328"/>
  <c r="BP49" i="328" s="1"/>
  <c r="X49" i="328"/>
  <c r="U49" i="328"/>
  <c r="T49" i="328"/>
  <c r="Q49" i="328"/>
  <c r="P49" i="328"/>
  <c r="M49" i="328"/>
  <c r="L49" i="328"/>
  <c r="BV48" i="328"/>
  <c r="BS48" i="328"/>
  <c r="BO48" i="328"/>
  <c r="BN48" i="328"/>
  <c r="BM48" i="328"/>
  <c r="BL48" i="328"/>
  <c r="BK48" i="328"/>
  <c r="BJ48" i="328"/>
  <c r="Z48" i="328"/>
  <c r="X48" i="328"/>
  <c r="V48" i="328"/>
  <c r="T48" i="328"/>
  <c r="R48" i="328"/>
  <c r="P48" i="328"/>
  <c r="N48" i="328"/>
  <c r="L48" i="328"/>
  <c r="H48" i="328"/>
  <c r="BO47" i="328"/>
  <c r="BN47" i="328"/>
  <c r="BM47" i="328"/>
  <c r="BL47" i="328"/>
  <c r="BK47" i="328"/>
  <c r="BJ47" i="328"/>
  <c r="BP47" i="328" s="1"/>
  <c r="W47" i="328"/>
  <c r="U47" i="328"/>
  <c r="S47" i="328"/>
  <c r="Q47" i="328"/>
  <c r="O47" i="328"/>
  <c r="M47" i="328"/>
  <c r="L47" i="328"/>
  <c r="C47" i="328"/>
  <c r="BO46" i="328"/>
  <c r="BN46" i="328"/>
  <c r="BM46" i="328"/>
  <c r="BL46" i="328"/>
  <c r="BP46" i="328" s="1"/>
  <c r="BK46" i="328"/>
  <c r="BJ46" i="328"/>
  <c r="AJ46" i="328"/>
  <c r="AF46" i="328"/>
  <c r="X46" i="328"/>
  <c r="X51" i="328" s="1"/>
  <c r="AB48" i="328" s="1"/>
  <c r="AL48" i="328" s="1"/>
  <c r="AW48" i="328" s="1"/>
  <c r="W46" i="328"/>
  <c r="W51" i="328" s="1"/>
  <c r="AB47" i="328" s="1"/>
  <c r="AL47" i="328" s="1"/>
  <c r="AW47" i="328" s="1"/>
  <c r="T46" i="328"/>
  <c r="S46" i="328"/>
  <c r="P46" i="328"/>
  <c r="P51" i="328" s="1"/>
  <c r="O46" i="328"/>
  <c r="L46" i="328"/>
  <c r="H46" i="328"/>
  <c r="H49" i="328" s="1"/>
  <c r="C46" i="328"/>
  <c r="H50" i="328" s="1"/>
  <c r="BO45" i="328"/>
  <c r="BN45" i="328"/>
  <c r="BM45" i="328"/>
  <c r="BL45" i="328"/>
  <c r="BP45" i="328" s="1"/>
  <c r="BK45" i="328"/>
  <c r="BJ45" i="328"/>
  <c r="AI45" i="328"/>
  <c r="V45" i="328"/>
  <c r="V51" i="328" s="1"/>
  <c r="AB46" i="328" s="1"/>
  <c r="AL46" i="328" s="1"/>
  <c r="AW46" i="328" s="1"/>
  <c r="U45" i="328"/>
  <c r="R45" i="328"/>
  <c r="Q45" i="328"/>
  <c r="Q51" i="328" s="1"/>
  <c r="AA45" i="328" s="1"/>
  <c r="N45" i="328"/>
  <c r="N51" i="328" s="1"/>
  <c r="Z46" i="328" s="1"/>
  <c r="M45" i="328"/>
  <c r="M51" i="328" s="1"/>
  <c r="Z45" i="328" s="1"/>
  <c r="L45" i="328"/>
  <c r="H45" i="328"/>
  <c r="C48" i="328" s="1"/>
  <c r="C45" i="328"/>
  <c r="C49" i="328" s="1"/>
  <c r="CT44" i="328"/>
  <c r="CP44" i="328"/>
  <c r="CK44" i="328"/>
  <c r="CF44" i="328"/>
  <c r="BY44" i="328"/>
  <c r="T40" i="328"/>
  <c r="AA37" i="328" s="1"/>
  <c r="AK37" i="328" s="1"/>
  <c r="C40" i="328"/>
  <c r="BO39" i="328"/>
  <c r="BN39" i="328"/>
  <c r="BM39" i="328"/>
  <c r="BL39" i="328"/>
  <c r="BK39" i="328"/>
  <c r="BJ39" i="328"/>
  <c r="BP39" i="328" s="1"/>
  <c r="W39" i="328"/>
  <c r="V39" i="328"/>
  <c r="S39" i="328"/>
  <c r="R39" i="328"/>
  <c r="O39" i="328"/>
  <c r="N39" i="328"/>
  <c r="L39" i="328"/>
  <c r="BO38" i="328"/>
  <c r="BN38" i="328"/>
  <c r="BM38" i="328"/>
  <c r="BL38" i="328"/>
  <c r="BP38" i="328" s="1"/>
  <c r="BK38" i="328"/>
  <c r="BJ38" i="328"/>
  <c r="X38" i="328"/>
  <c r="U38" i="328"/>
  <c r="T38" i="328"/>
  <c r="Q38" i="328"/>
  <c r="P38" i="328"/>
  <c r="M38" i="328"/>
  <c r="L38" i="328"/>
  <c r="BO37" i="328"/>
  <c r="BN37" i="328"/>
  <c r="BM37" i="328"/>
  <c r="BL37" i="328"/>
  <c r="BK37" i="328"/>
  <c r="BJ37" i="328"/>
  <c r="BP37" i="328" s="1"/>
  <c r="X37" i="328"/>
  <c r="V37" i="328"/>
  <c r="T37" i="328"/>
  <c r="R37" i="328"/>
  <c r="P37" i="328"/>
  <c r="P40" i="328" s="1"/>
  <c r="Z37" i="328" s="1"/>
  <c r="N37" i="328"/>
  <c r="L37" i="328"/>
  <c r="BO36" i="328"/>
  <c r="BN36" i="328"/>
  <c r="BM36" i="328"/>
  <c r="BL36" i="328"/>
  <c r="BK36" i="328"/>
  <c r="BJ36" i="328"/>
  <c r="BP36" i="328" s="1"/>
  <c r="W36" i="328"/>
  <c r="U36" i="328"/>
  <c r="S36" i="328"/>
  <c r="Q36" i="328"/>
  <c r="O36" i="328"/>
  <c r="M36" i="328"/>
  <c r="L36" i="328"/>
  <c r="C36" i="328"/>
  <c r="BO35" i="328"/>
  <c r="BN35" i="328"/>
  <c r="BM35" i="328"/>
  <c r="BL35" i="328"/>
  <c r="BK35" i="328"/>
  <c r="BJ35" i="328"/>
  <c r="X35" i="328"/>
  <c r="X40" i="328" s="1"/>
  <c r="AB37" i="328" s="1"/>
  <c r="AL37" i="328" s="1"/>
  <c r="AW37" i="328" s="1"/>
  <c r="W35" i="328"/>
  <c r="W40" i="328" s="1"/>
  <c r="AB36" i="328" s="1"/>
  <c r="AL36" i="328" s="1"/>
  <c r="AW36" i="328" s="1"/>
  <c r="T35" i="328"/>
  <c r="S35" i="328"/>
  <c r="S40" i="328" s="1"/>
  <c r="AA36" i="328" s="1"/>
  <c r="AK36" i="328" s="1"/>
  <c r="P35" i="328"/>
  <c r="O35" i="328"/>
  <c r="O40" i="328" s="1"/>
  <c r="Z36" i="328" s="1"/>
  <c r="AF36" i="328" s="1"/>
  <c r="L35" i="328"/>
  <c r="H35" i="328"/>
  <c r="C35" i="328"/>
  <c r="BO34" i="328"/>
  <c r="BN34" i="328"/>
  <c r="BM34" i="328"/>
  <c r="BL34" i="328"/>
  <c r="BK34" i="328"/>
  <c r="BP34" i="328" s="1"/>
  <c r="BJ34" i="328"/>
  <c r="AI34" i="328"/>
  <c r="AT34" i="328" s="1"/>
  <c r="V34" i="328"/>
  <c r="U34" i="328"/>
  <c r="U40" i="328" s="1"/>
  <c r="AB34" i="328" s="1"/>
  <c r="AL34" i="328" s="1"/>
  <c r="AW34" i="328" s="1"/>
  <c r="R34" i="328"/>
  <c r="R40" i="328" s="1"/>
  <c r="AA35" i="328" s="1"/>
  <c r="Q34" i="328"/>
  <c r="Q40" i="328" s="1"/>
  <c r="AA34" i="328" s="1"/>
  <c r="N34" i="328"/>
  <c r="M34" i="328"/>
  <c r="M40" i="328" s="1"/>
  <c r="Z34" i="328" s="1"/>
  <c r="L34" i="328"/>
  <c r="H34" i="328"/>
  <c r="C39" i="328" s="1"/>
  <c r="C34" i="328"/>
  <c r="C38" i="328" s="1"/>
  <c r="AN33" i="328"/>
  <c r="C29" i="328"/>
  <c r="BO28" i="328"/>
  <c r="BN28" i="328"/>
  <c r="BM28" i="328"/>
  <c r="BL28" i="328"/>
  <c r="BK28" i="328"/>
  <c r="BP28" i="328" s="1"/>
  <c r="BJ28" i="328"/>
  <c r="W28" i="328"/>
  <c r="V28" i="328"/>
  <c r="S28" i="328"/>
  <c r="R28" i="328"/>
  <c r="O28" i="328"/>
  <c r="N28" i="328"/>
  <c r="L28" i="328"/>
  <c r="H28" i="328"/>
  <c r="BO27" i="328"/>
  <c r="BN27" i="328"/>
  <c r="BM27" i="328"/>
  <c r="BL27" i="328"/>
  <c r="BK27" i="328"/>
  <c r="BJ27" i="328"/>
  <c r="BP27" i="328" s="1"/>
  <c r="X27" i="328"/>
  <c r="U27" i="328"/>
  <c r="T27" i="328"/>
  <c r="Q27" i="328"/>
  <c r="P27" i="328"/>
  <c r="M27" i="328"/>
  <c r="L27" i="328"/>
  <c r="BO26" i="328"/>
  <c r="BN26" i="328"/>
  <c r="BM26" i="328"/>
  <c r="BL26" i="328"/>
  <c r="BK26" i="328"/>
  <c r="BJ26" i="328"/>
  <c r="BP26" i="328" s="1"/>
  <c r="X26" i="328"/>
  <c r="V26" i="328"/>
  <c r="T26" i="328"/>
  <c r="R26" i="328"/>
  <c r="R29" i="328" s="1"/>
  <c r="AA24" i="328" s="1"/>
  <c r="P26" i="328"/>
  <c r="N26" i="328"/>
  <c r="L26" i="328"/>
  <c r="H26" i="328"/>
  <c r="BO25" i="328"/>
  <c r="BN25" i="328"/>
  <c r="BM25" i="328"/>
  <c r="BL25" i="328"/>
  <c r="BP25" i="328" s="1"/>
  <c r="BK25" i="328"/>
  <c r="BJ25" i="328"/>
  <c r="AI25" i="328"/>
  <c r="AT25" i="328" s="1"/>
  <c r="W25" i="328"/>
  <c r="U25" i="328"/>
  <c r="S25" i="328"/>
  <c r="S29" i="328" s="1"/>
  <c r="AA25" i="328" s="1"/>
  <c r="Q25" i="328"/>
  <c r="O25" i="328"/>
  <c r="M25" i="328"/>
  <c r="L25" i="328"/>
  <c r="H25" i="328"/>
  <c r="BO24" i="328"/>
  <c r="BN24" i="328"/>
  <c r="BM24" i="328"/>
  <c r="BL24" i="328"/>
  <c r="BK24" i="328"/>
  <c r="BP24" i="328" s="1"/>
  <c r="BJ24" i="328"/>
  <c r="X24" i="328"/>
  <c r="X29" i="328" s="1"/>
  <c r="AB26" i="328" s="1"/>
  <c r="AL26" i="328" s="1"/>
  <c r="AW26" i="328" s="1"/>
  <c r="W24" i="328"/>
  <c r="W29" i="328" s="1"/>
  <c r="AB25" i="328" s="1"/>
  <c r="AL25" i="328" s="1"/>
  <c r="AW25" i="328" s="1"/>
  <c r="T24" i="328"/>
  <c r="T29" i="328" s="1"/>
  <c r="AA26" i="328" s="1"/>
  <c r="S24" i="328"/>
  <c r="P24" i="328"/>
  <c r="P29" i="328" s="1"/>
  <c r="Z26" i="328" s="1"/>
  <c r="O24" i="328"/>
  <c r="O29" i="328" s="1"/>
  <c r="Z25" i="328" s="1"/>
  <c r="L24" i="328"/>
  <c r="H24" i="328"/>
  <c r="H27" i="328" s="1"/>
  <c r="C24" i="328"/>
  <c r="CA23" i="328"/>
  <c r="BO23" i="328"/>
  <c r="BN23" i="328"/>
  <c r="BM23" i="328"/>
  <c r="BL23" i="328"/>
  <c r="BK23" i="328"/>
  <c r="BJ23" i="328"/>
  <c r="BP23" i="328" s="1"/>
  <c r="V23" i="328"/>
  <c r="V29" i="328" s="1"/>
  <c r="AB24" i="328" s="1"/>
  <c r="AL24" i="328" s="1"/>
  <c r="AW24" i="328" s="1"/>
  <c r="U23" i="328"/>
  <c r="U29" i="328" s="1"/>
  <c r="AB23" i="328" s="1"/>
  <c r="AL23" i="328" s="1"/>
  <c r="AW23" i="328" s="1"/>
  <c r="R23" i="328"/>
  <c r="Q23" i="328"/>
  <c r="Q29" i="328" s="1"/>
  <c r="AA23" i="328" s="1"/>
  <c r="N23" i="328"/>
  <c r="N29" i="328" s="1"/>
  <c r="Z24" i="328" s="1"/>
  <c r="M23" i="328"/>
  <c r="M29" i="328" s="1"/>
  <c r="Z23" i="328" s="1"/>
  <c r="L23" i="328"/>
  <c r="H23" i="328"/>
  <c r="C26" i="328" s="1"/>
  <c r="C23" i="328"/>
  <c r="C27" i="328" s="1"/>
  <c r="AP22" i="328"/>
  <c r="CF19" i="328"/>
  <c r="CK23" i="328" s="1"/>
  <c r="U18" i="328"/>
  <c r="AB12" i="328" s="1"/>
  <c r="AL12" i="328" s="1"/>
  <c r="AW12" i="328" s="1"/>
  <c r="T18" i="328"/>
  <c r="AA15" i="328" s="1"/>
  <c r="M18" i="328"/>
  <c r="C18" i="328"/>
  <c r="BO17" i="328"/>
  <c r="BN17" i="328"/>
  <c r="BM17" i="328"/>
  <c r="BL17" i="328"/>
  <c r="BK17" i="328"/>
  <c r="BJ17" i="328"/>
  <c r="BP17" i="328" s="1"/>
  <c r="W17" i="328"/>
  <c r="V17" i="328"/>
  <c r="S17" i="328"/>
  <c r="R17" i="328"/>
  <c r="O17" i="328"/>
  <c r="N17" i="328"/>
  <c r="L17" i="328"/>
  <c r="BO16" i="328"/>
  <c r="BN16" i="328"/>
  <c r="BM16" i="328"/>
  <c r="BL16" i="328"/>
  <c r="BK16" i="328"/>
  <c r="BJ16" i="328"/>
  <c r="BP16" i="328" s="1"/>
  <c r="X16" i="328"/>
  <c r="U16" i="328"/>
  <c r="T16" i="328"/>
  <c r="Q16" i="328"/>
  <c r="P16" i="328"/>
  <c r="M16" i="328"/>
  <c r="L16" i="328"/>
  <c r="BO15" i="328"/>
  <c r="BN15" i="328"/>
  <c r="BM15" i="328"/>
  <c r="BL15" i="328"/>
  <c r="BK15" i="328"/>
  <c r="BJ15" i="328"/>
  <c r="BP15" i="328" s="1"/>
  <c r="X15" i="328"/>
  <c r="V15" i="328"/>
  <c r="T15" i="328"/>
  <c r="R15" i="328"/>
  <c r="P15" i="328"/>
  <c r="N15" i="328"/>
  <c r="L15" i="328"/>
  <c r="BO14" i="328"/>
  <c r="BN14" i="328"/>
  <c r="BM14" i="328"/>
  <c r="BL14" i="328"/>
  <c r="BK14" i="328"/>
  <c r="BJ14" i="328"/>
  <c r="BP14" i="328" s="1"/>
  <c r="W14" i="328"/>
  <c r="U14" i="328"/>
  <c r="S14" i="328"/>
  <c r="Q14" i="328"/>
  <c r="O14" i="328"/>
  <c r="M14" i="328"/>
  <c r="L14" i="328"/>
  <c r="H14" i="328"/>
  <c r="BO13" i="328"/>
  <c r="BN13" i="328"/>
  <c r="BM13" i="328"/>
  <c r="BL13" i="328"/>
  <c r="BK13" i="328"/>
  <c r="BJ13" i="328"/>
  <c r="BP13" i="328" s="1"/>
  <c r="X13" i="328"/>
  <c r="X18" i="328" s="1"/>
  <c r="AB15" i="328" s="1"/>
  <c r="AL15" i="328" s="1"/>
  <c r="AW15" i="328" s="1"/>
  <c r="W13" i="328"/>
  <c r="W18" i="328" s="1"/>
  <c r="AB14" i="328" s="1"/>
  <c r="AL14" i="328" s="1"/>
  <c r="AW14" i="328" s="1"/>
  <c r="T13" i="328"/>
  <c r="S13" i="328"/>
  <c r="S18" i="328" s="1"/>
  <c r="AA14" i="328" s="1"/>
  <c r="P13" i="328"/>
  <c r="P18" i="328" s="1"/>
  <c r="Z15" i="328" s="1"/>
  <c r="O13" i="328"/>
  <c r="O18" i="328" s="1"/>
  <c r="Z14" i="328" s="1"/>
  <c r="L13" i="328"/>
  <c r="H13" i="328"/>
  <c r="H15" i="328" s="1"/>
  <c r="C13" i="328"/>
  <c r="H17" i="328" s="1"/>
  <c r="BO12" i="328"/>
  <c r="BN12" i="328"/>
  <c r="BM12" i="328"/>
  <c r="BL12" i="328"/>
  <c r="BK12" i="328"/>
  <c r="BJ12" i="328"/>
  <c r="BP12" i="328" s="1"/>
  <c r="Z12" i="328"/>
  <c r="V12" i="328"/>
  <c r="V18" i="328" s="1"/>
  <c r="AB13" i="328" s="1"/>
  <c r="AL13" i="328" s="1"/>
  <c r="AW13" i="328" s="1"/>
  <c r="U12" i="328"/>
  <c r="R12" i="328"/>
  <c r="R18" i="328" s="1"/>
  <c r="AA13" i="328" s="1"/>
  <c r="Q12" i="328"/>
  <c r="Q18" i="328" s="1"/>
  <c r="AA12" i="328" s="1"/>
  <c r="N12" i="328"/>
  <c r="N18" i="328" s="1"/>
  <c r="Z13" i="328" s="1"/>
  <c r="M12" i="328"/>
  <c r="L12" i="328"/>
  <c r="H12" i="328"/>
  <c r="C15" i="328" s="1"/>
  <c r="C12" i="328"/>
  <c r="C16" i="328" s="1"/>
  <c r="BO94" i="327"/>
  <c r="BN94" i="327"/>
  <c r="BM94" i="327"/>
  <c r="BL94" i="327"/>
  <c r="BK94" i="327"/>
  <c r="BJ94" i="327"/>
  <c r="BO93" i="327"/>
  <c r="BN93" i="327"/>
  <c r="BM93" i="327"/>
  <c r="BL93" i="327"/>
  <c r="BK93" i="327"/>
  <c r="BJ93" i="327"/>
  <c r="BO92" i="327"/>
  <c r="BN92" i="327"/>
  <c r="BM92" i="327"/>
  <c r="BL92" i="327"/>
  <c r="BK92" i="327"/>
  <c r="BJ92" i="327"/>
  <c r="BO91" i="327"/>
  <c r="BN91" i="327"/>
  <c r="BM91" i="327"/>
  <c r="BL91" i="327"/>
  <c r="BK91" i="327"/>
  <c r="BJ91" i="327"/>
  <c r="BO90" i="327"/>
  <c r="BN90" i="327"/>
  <c r="BM90" i="327"/>
  <c r="BL90" i="327"/>
  <c r="BK90" i="327"/>
  <c r="BJ90" i="327"/>
  <c r="BO89" i="327"/>
  <c r="BN89" i="327"/>
  <c r="BM89" i="327"/>
  <c r="BL89" i="327"/>
  <c r="BK89" i="327"/>
  <c r="BJ89" i="327"/>
  <c r="BV77" i="327"/>
  <c r="BV76" i="327"/>
  <c r="BS76" i="327"/>
  <c r="CC75" i="327"/>
  <c r="CC74" i="327"/>
  <c r="U74" i="327"/>
  <c r="C74" i="327"/>
  <c r="BV73" i="327"/>
  <c r="BS73" i="327"/>
  <c r="S73" i="327"/>
  <c r="AA69" i="327" s="1"/>
  <c r="C73" i="327"/>
  <c r="BV72" i="327"/>
  <c r="BS72" i="327"/>
  <c r="BO72" i="327"/>
  <c r="BN72" i="327"/>
  <c r="BM72" i="327"/>
  <c r="BL72" i="327"/>
  <c r="BP72" i="327" s="1"/>
  <c r="BK72" i="327"/>
  <c r="BJ72" i="327"/>
  <c r="W72" i="327"/>
  <c r="V72" i="327"/>
  <c r="S72" i="327"/>
  <c r="R72" i="327"/>
  <c r="O72" i="327"/>
  <c r="N72" i="327"/>
  <c r="L72" i="327"/>
  <c r="CH71" i="327"/>
  <c r="BO71" i="327"/>
  <c r="BN71" i="327"/>
  <c r="BM71" i="327"/>
  <c r="BL71" i="327"/>
  <c r="BK71" i="327"/>
  <c r="BJ71" i="327"/>
  <c r="X71" i="327"/>
  <c r="U71" i="327"/>
  <c r="T71" i="327"/>
  <c r="Q71" i="327"/>
  <c r="P71" i="327"/>
  <c r="M71" i="327"/>
  <c r="L71" i="327"/>
  <c r="CH70" i="327"/>
  <c r="BO70" i="327"/>
  <c r="BN70" i="327"/>
  <c r="BM70" i="327"/>
  <c r="BL70" i="327"/>
  <c r="BP70" i="327" s="1"/>
  <c r="BK70" i="327"/>
  <c r="BJ70" i="327"/>
  <c r="AI70" i="327"/>
  <c r="AT70" i="327" s="1"/>
  <c r="X70" i="327"/>
  <c r="V70" i="327"/>
  <c r="T70" i="327"/>
  <c r="R70" i="327"/>
  <c r="P70" i="327"/>
  <c r="N70" i="327"/>
  <c r="L70" i="327"/>
  <c r="H70" i="327"/>
  <c r="BV69" i="327"/>
  <c r="BO69" i="327"/>
  <c r="BN69" i="327"/>
  <c r="BM69" i="327"/>
  <c r="BL69" i="327"/>
  <c r="BK69" i="327"/>
  <c r="BJ69" i="327"/>
  <c r="W69" i="327"/>
  <c r="U69" i="327"/>
  <c r="S69" i="327"/>
  <c r="Q69" i="327"/>
  <c r="O69" i="327"/>
  <c r="M69" i="327"/>
  <c r="L69" i="327"/>
  <c r="BV68" i="327"/>
  <c r="BS68" i="327"/>
  <c r="BO68" i="327"/>
  <c r="BN68" i="327"/>
  <c r="BM68" i="327"/>
  <c r="BL68" i="327"/>
  <c r="BK68" i="327"/>
  <c r="BJ68" i="327"/>
  <c r="BP68" i="327" s="1"/>
  <c r="X68" i="327"/>
  <c r="W68" i="327"/>
  <c r="T68" i="327"/>
  <c r="S68" i="327"/>
  <c r="P68" i="327"/>
  <c r="O68" i="327"/>
  <c r="L68" i="327"/>
  <c r="H68" i="327"/>
  <c r="H71" i="327" s="1"/>
  <c r="C68" i="327"/>
  <c r="AI69" i="327" s="1"/>
  <c r="AT69" i="327" s="1"/>
  <c r="CC67" i="327"/>
  <c r="BO67" i="327"/>
  <c r="BN67" i="327"/>
  <c r="BM67" i="327"/>
  <c r="BL67" i="327"/>
  <c r="BK67" i="327"/>
  <c r="BP67" i="327" s="1"/>
  <c r="BJ67" i="327"/>
  <c r="AL67" i="327"/>
  <c r="AW67" i="327" s="1"/>
  <c r="Z67" i="327"/>
  <c r="V67" i="327"/>
  <c r="V73" i="327" s="1"/>
  <c r="AB68" i="327" s="1"/>
  <c r="AL68" i="327" s="1"/>
  <c r="AW68" i="327" s="1"/>
  <c r="U67" i="327"/>
  <c r="U73" i="327" s="1"/>
  <c r="AB67" i="327" s="1"/>
  <c r="R67" i="327"/>
  <c r="Q67" i="327"/>
  <c r="Q73" i="327" s="1"/>
  <c r="AA67" i="327" s="1"/>
  <c r="N67" i="327"/>
  <c r="N73" i="327" s="1"/>
  <c r="Z68" i="327" s="1"/>
  <c r="M67" i="327"/>
  <c r="M73" i="327" s="1"/>
  <c r="M74" i="327" s="1"/>
  <c r="L67" i="327"/>
  <c r="H67" i="327"/>
  <c r="C67" i="327"/>
  <c r="C71" i="327" s="1"/>
  <c r="CC66" i="327"/>
  <c r="AQ66" i="327"/>
  <c r="AP66" i="327"/>
  <c r="BV65" i="327"/>
  <c r="BS65" i="327"/>
  <c r="BV64" i="327"/>
  <c r="BS64" i="327"/>
  <c r="V62" i="327"/>
  <c r="AB57" i="327" s="1"/>
  <c r="AL57" i="327" s="1"/>
  <c r="AW57" i="327" s="1"/>
  <c r="N62" i="327"/>
  <c r="Z57" i="327" s="1"/>
  <c r="C62" i="327"/>
  <c r="BV61" i="327"/>
  <c r="BO61" i="327"/>
  <c r="BN61" i="327"/>
  <c r="BM61" i="327"/>
  <c r="BL61" i="327"/>
  <c r="BK61" i="327"/>
  <c r="BJ61" i="327"/>
  <c r="BP61" i="327" s="1"/>
  <c r="W61" i="327"/>
  <c r="V61" i="327"/>
  <c r="S61" i="327"/>
  <c r="R61" i="327"/>
  <c r="O61" i="327"/>
  <c r="N61" i="327"/>
  <c r="L61" i="327"/>
  <c r="C61" i="327"/>
  <c r="CM60" i="327"/>
  <c r="BV60" i="327"/>
  <c r="BS60" i="327"/>
  <c r="BO60" i="327"/>
  <c r="BN60" i="327"/>
  <c r="BM60" i="327"/>
  <c r="BL60" i="327"/>
  <c r="BP60" i="327" s="1"/>
  <c r="BK60" i="327"/>
  <c r="BJ60" i="327"/>
  <c r="X60" i="327"/>
  <c r="U60" i="327"/>
  <c r="T60" i="327"/>
  <c r="Q60" i="327"/>
  <c r="P60" i="327"/>
  <c r="M60" i="327"/>
  <c r="L60" i="327"/>
  <c r="CM59" i="327"/>
  <c r="CC59" i="327"/>
  <c r="BO59" i="327"/>
  <c r="BN59" i="327"/>
  <c r="BM59" i="327"/>
  <c r="BL59" i="327"/>
  <c r="BK59" i="327"/>
  <c r="BJ59" i="327"/>
  <c r="Z59" i="327"/>
  <c r="X59" i="327"/>
  <c r="V59" i="327"/>
  <c r="T59" i="327"/>
  <c r="R59" i="327"/>
  <c r="R62" i="327" s="1"/>
  <c r="P59" i="327"/>
  <c r="N59" i="327"/>
  <c r="L59" i="327"/>
  <c r="H59" i="327"/>
  <c r="CC58" i="327"/>
  <c r="BO58" i="327"/>
  <c r="BN58" i="327"/>
  <c r="BM58" i="327"/>
  <c r="BL58" i="327"/>
  <c r="BK58" i="327"/>
  <c r="BJ58" i="327"/>
  <c r="BP58" i="327" s="1"/>
  <c r="W58" i="327"/>
  <c r="U58" i="327"/>
  <c r="S58" i="327"/>
  <c r="Q58" i="327"/>
  <c r="O58" i="327"/>
  <c r="M58" i="327"/>
  <c r="L58" i="327"/>
  <c r="BV57" i="327"/>
  <c r="BO57" i="327"/>
  <c r="BN57" i="327"/>
  <c r="BM57" i="327"/>
  <c r="BL57" i="327"/>
  <c r="BP57" i="327" s="1"/>
  <c r="BK57" i="327"/>
  <c r="BJ57" i="327"/>
  <c r="AI57" i="327"/>
  <c r="AA57" i="327"/>
  <c r="X57" i="327"/>
  <c r="X62" i="327" s="1"/>
  <c r="AB59" i="327" s="1"/>
  <c r="AL59" i="327" s="1"/>
  <c r="AW59" i="327" s="1"/>
  <c r="W57" i="327"/>
  <c r="W62" i="327" s="1"/>
  <c r="AB58" i="327" s="1"/>
  <c r="AL58" i="327" s="1"/>
  <c r="AW58" i="327" s="1"/>
  <c r="T57" i="327"/>
  <c r="T62" i="327" s="1"/>
  <c r="AA59" i="327" s="1"/>
  <c r="S57" i="327"/>
  <c r="S62" i="327" s="1"/>
  <c r="AA58" i="327" s="1"/>
  <c r="P57" i="327"/>
  <c r="P62" i="327" s="1"/>
  <c r="O57" i="327"/>
  <c r="O62" i="327" s="1"/>
  <c r="Z58" i="327" s="1"/>
  <c r="AE57" i="327" s="1"/>
  <c r="L57" i="327"/>
  <c r="H57" i="327"/>
  <c r="H60" i="327" s="1"/>
  <c r="C57" i="327"/>
  <c r="AI58" i="327" s="1"/>
  <c r="BV56" i="327"/>
  <c r="BS56" i="327"/>
  <c r="BO56" i="327"/>
  <c r="BN56" i="327"/>
  <c r="BM56" i="327"/>
  <c r="BL56" i="327"/>
  <c r="BK56" i="327"/>
  <c r="BJ56" i="327"/>
  <c r="BP56" i="327" s="1"/>
  <c r="V56" i="327"/>
  <c r="U56" i="327"/>
  <c r="R56" i="327"/>
  <c r="Q56" i="327"/>
  <c r="Q62" i="327" s="1"/>
  <c r="AA56" i="327" s="1"/>
  <c r="N56" i="327"/>
  <c r="M56" i="327"/>
  <c r="L56" i="327"/>
  <c r="H56" i="327"/>
  <c r="C59" i="327" s="1"/>
  <c r="C56" i="327"/>
  <c r="C60" i="327" s="1"/>
  <c r="CH55" i="327"/>
  <c r="CH54" i="327"/>
  <c r="BV53" i="327"/>
  <c r="BS53" i="327"/>
  <c r="BV52" i="327"/>
  <c r="BS52" i="327"/>
  <c r="CC51" i="327"/>
  <c r="C51" i="327"/>
  <c r="CC50" i="327"/>
  <c r="BO50" i="327"/>
  <c r="BN50" i="327"/>
  <c r="BM50" i="327"/>
  <c r="BL50" i="327"/>
  <c r="BK50" i="327"/>
  <c r="BJ50" i="327"/>
  <c r="W50" i="327"/>
  <c r="V50" i="327"/>
  <c r="S50" i="327"/>
  <c r="R50" i="327"/>
  <c r="O50" i="327"/>
  <c r="N50" i="327"/>
  <c r="L50" i="327"/>
  <c r="BV49" i="327"/>
  <c r="BS49" i="327"/>
  <c r="BO49" i="327"/>
  <c r="BN49" i="327"/>
  <c r="BM49" i="327"/>
  <c r="BL49" i="327"/>
  <c r="BP49" i="327" s="1"/>
  <c r="BK49" i="327"/>
  <c r="BJ49" i="327"/>
  <c r="X49" i="327"/>
  <c r="U49" i="327"/>
  <c r="T49" i="327"/>
  <c r="Q49" i="327"/>
  <c r="P49" i="327"/>
  <c r="M49" i="327"/>
  <c r="L49" i="327"/>
  <c r="BV48" i="327"/>
  <c r="BS48" i="327"/>
  <c r="BO48" i="327"/>
  <c r="BN48" i="327"/>
  <c r="BM48" i="327"/>
  <c r="BL48" i="327"/>
  <c r="BP48" i="327" s="1"/>
  <c r="BK48" i="327"/>
  <c r="BJ48" i="327"/>
  <c r="AI48" i="327"/>
  <c r="X48" i="327"/>
  <c r="V48" i="327"/>
  <c r="T48" i="327"/>
  <c r="R48" i="327"/>
  <c r="P48" i="327"/>
  <c r="N48" i="327"/>
  <c r="L48" i="327"/>
  <c r="BO47" i="327"/>
  <c r="BN47" i="327"/>
  <c r="BM47" i="327"/>
  <c r="BL47" i="327"/>
  <c r="BK47" i="327"/>
  <c r="BP47" i="327" s="1"/>
  <c r="BJ47" i="327"/>
  <c r="AL47" i="327"/>
  <c r="AW47" i="327" s="1"/>
  <c r="AB47" i="327"/>
  <c r="Z47" i="327"/>
  <c r="W47" i="327"/>
  <c r="U47" i="327"/>
  <c r="S47" i="327"/>
  <c r="Q47" i="327"/>
  <c r="O47" i="327"/>
  <c r="M47" i="327"/>
  <c r="L47" i="327"/>
  <c r="H47" i="327"/>
  <c r="BO46" i="327"/>
  <c r="BN46" i="327"/>
  <c r="BM46" i="327"/>
  <c r="BL46" i="327"/>
  <c r="BK46" i="327"/>
  <c r="BJ46" i="327"/>
  <c r="BP46" i="327" s="1"/>
  <c r="AK46" i="327"/>
  <c r="AA46" i="327"/>
  <c r="X46" i="327"/>
  <c r="X51" i="327" s="1"/>
  <c r="AB48" i="327" s="1"/>
  <c r="AL48" i="327" s="1"/>
  <c r="AW48" i="327" s="1"/>
  <c r="W46" i="327"/>
  <c r="W51" i="327" s="1"/>
  <c r="T46" i="327"/>
  <c r="S46" i="327"/>
  <c r="S51" i="327" s="1"/>
  <c r="AA47" i="327" s="1"/>
  <c r="P46" i="327"/>
  <c r="P51" i="327" s="1"/>
  <c r="Z48" i="327" s="1"/>
  <c r="O46" i="327"/>
  <c r="O51" i="327" s="1"/>
  <c r="L46" i="327"/>
  <c r="H46" i="327"/>
  <c r="H48" i="327" s="1"/>
  <c r="C46" i="327"/>
  <c r="BO45" i="327"/>
  <c r="BN45" i="327"/>
  <c r="BM45" i="327"/>
  <c r="BL45" i="327"/>
  <c r="BK45" i="327"/>
  <c r="BJ45" i="327"/>
  <c r="BP45" i="327" s="1"/>
  <c r="V45" i="327"/>
  <c r="U45" i="327"/>
  <c r="R45" i="327"/>
  <c r="R51" i="327" s="1"/>
  <c r="Q45" i="327"/>
  <c r="N45" i="327"/>
  <c r="M45" i="327"/>
  <c r="L45" i="327"/>
  <c r="H45" i="327"/>
  <c r="C48" i="327" s="1"/>
  <c r="C45" i="327"/>
  <c r="C47" i="327" s="1"/>
  <c r="CT44" i="327"/>
  <c r="CP44" i="327"/>
  <c r="CK44" i="327"/>
  <c r="CF44" i="327"/>
  <c r="BY44" i="327"/>
  <c r="U40" i="327"/>
  <c r="AB34" i="327" s="1"/>
  <c r="AL34" i="327" s="1"/>
  <c r="AW34" i="327" s="1"/>
  <c r="M40" i="327"/>
  <c r="Z34" i="327" s="1"/>
  <c r="C40" i="327"/>
  <c r="BO39" i="327"/>
  <c r="BN39" i="327"/>
  <c r="BM39" i="327"/>
  <c r="BL39" i="327"/>
  <c r="BK39" i="327"/>
  <c r="BP39" i="327" s="1"/>
  <c r="BJ39" i="327"/>
  <c r="W39" i="327"/>
  <c r="V39" i="327"/>
  <c r="S39" i="327"/>
  <c r="R39" i="327"/>
  <c r="O39" i="327"/>
  <c r="N39" i="327"/>
  <c r="L39" i="327"/>
  <c r="BO38" i="327"/>
  <c r="BN38" i="327"/>
  <c r="BM38" i="327"/>
  <c r="BL38" i="327"/>
  <c r="BK38" i="327"/>
  <c r="BJ38" i="327"/>
  <c r="BP38" i="327" s="1"/>
  <c r="X38" i="327"/>
  <c r="U38" i="327"/>
  <c r="T38" i="327"/>
  <c r="Q38" i="327"/>
  <c r="P38" i="327"/>
  <c r="M38" i="327"/>
  <c r="L38" i="327"/>
  <c r="H38" i="327"/>
  <c r="BO37" i="327"/>
  <c r="BN37" i="327"/>
  <c r="BM37" i="327"/>
  <c r="BL37" i="327"/>
  <c r="BK37" i="327"/>
  <c r="BP37" i="327" s="1"/>
  <c r="BJ37" i="327"/>
  <c r="AL37" i="327"/>
  <c r="AW37" i="327" s="1"/>
  <c r="X37" i="327"/>
  <c r="V37" i="327"/>
  <c r="T37" i="327"/>
  <c r="R37" i="327"/>
  <c r="P37" i="327"/>
  <c r="N37" i="327"/>
  <c r="L37" i="327"/>
  <c r="BO36" i="327"/>
  <c r="BN36" i="327"/>
  <c r="BM36" i="327"/>
  <c r="BL36" i="327"/>
  <c r="BK36" i="327"/>
  <c r="BP36" i="327" s="1"/>
  <c r="BJ36" i="327"/>
  <c r="AI36" i="327"/>
  <c r="AT36" i="327" s="1"/>
  <c r="W36" i="327"/>
  <c r="U36" i="327"/>
  <c r="S36" i="327"/>
  <c r="Q36" i="327"/>
  <c r="O36" i="327"/>
  <c r="M36" i="327"/>
  <c r="L36" i="327"/>
  <c r="H36" i="327"/>
  <c r="BO35" i="327"/>
  <c r="BN35" i="327"/>
  <c r="BM35" i="327"/>
  <c r="BL35" i="327"/>
  <c r="BK35" i="327"/>
  <c r="BP35" i="327" s="1"/>
  <c r="BJ35" i="327"/>
  <c r="AB35" i="327"/>
  <c r="AL35" i="327" s="1"/>
  <c r="AW35" i="327" s="1"/>
  <c r="X35" i="327"/>
  <c r="X40" i="327" s="1"/>
  <c r="AB37" i="327" s="1"/>
  <c r="W35" i="327"/>
  <c r="W40" i="327" s="1"/>
  <c r="AB36" i="327" s="1"/>
  <c r="AL36" i="327" s="1"/>
  <c r="AW36" i="327" s="1"/>
  <c r="T35" i="327"/>
  <c r="T40" i="327" s="1"/>
  <c r="AA37" i="327" s="1"/>
  <c r="S35" i="327"/>
  <c r="P35" i="327"/>
  <c r="P40" i="327" s="1"/>
  <c r="Z37" i="327" s="1"/>
  <c r="O35" i="327"/>
  <c r="O40" i="327" s="1"/>
  <c r="Z36" i="327" s="1"/>
  <c r="L35" i="327"/>
  <c r="H35" i="327"/>
  <c r="AI37" i="327" s="1"/>
  <c r="AT37" i="327" s="1"/>
  <c r="C35" i="327"/>
  <c r="H39" i="327" s="1"/>
  <c r="BO34" i="327"/>
  <c r="BN34" i="327"/>
  <c r="BM34" i="327"/>
  <c r="BL34" i="327"/>
  <c r="BK34" i="327"/>
  <c r="BP34" i="327" s="1"/>
  <c r="BP40" i="327" s="1"/>
  <c r="BJ34" i="327"/>
  <c r="V34" i="327"/>
  <c r="V40" i="327" s="1"/>
  <c r="U34" i="327"/>
  <c r="R34" i="327"/>
  <c r="R40" i="327" s="1"/>
  <c r="AA35" i="327" s="1"/>
  <c r="Q34" i="327"/>
  <c r="Q40" i="327" s="1"/>
  <c r="AA34" i="327" s="1"/>
  <c r="N34" i="327"/>
  <c r="N40" i="327" s="1"/>
  <c r="Z35" i="327" s="1"/>
  <c r="M34" i="327"/>
  <c r="L34" i="327"/>
  <c r="H34" i="327"/>
  <c r="C37" i="327" s="1"/>
  <c r="C34" i="327"/>
  <c r="C29" i="327"/>
  <c r="BO28" i="327"/>
  <c r="BN28" i="327"/>
  <c r="BM28" i="327"/>
  <c r="BL28" i="327"/>
  <c r="BP28" i="327" s="1"/>
  <c r="BK28" i="327"/>
  <c r="BJ28" i="327"/>
  <c r="W28" i="327"/>
  <c r="V28" i="327"/>
  <c r="S28" i="327"/>
  <c r="R28" i="327"/>
  <c r="R29" i="327" s="1"/>
  <c r="AA24" i="327" s="1"/>
  <c r="O28" i="327"/>
  <c r="N28" i="327"/>
  <c r="L28" i="327"/>
  <c r="H28" i="327"/>
  <c r="BO27" i="327"/>
  <c r="BN27" i="327"/>
  <c r="BM27" i="327"/>
  <c r="BL27" i="327"/>
  <c r="BK27" i="327"/>
  <c r="BJ27" i="327"/>
  <c r="BP27" i="327" s="1"/>
  <c r="X27" i="327"/>
  <c r="U27" i="327"/>
  <c r="T27" i="327"/>
  <c r="Q27" i="327"/>
  <c r="P27" i="327"/>
  <c r="M27" i="327"/>
  <c r="L27" i="327"/>
  <c r="H27" i="327"/>
  <c r="BO26" i="327"/>
  <c r="BN26" i="327"/>
  <c r="BM26" i="327"/>
  <c r="BL26" i="327"/>
  <c r="BK26" i="327"/>
  <c r="BJ26" i="327"/>
  <c r="BP26" i="327" s="1"/>
  <c r="AT26" i="327"/>
  <c r="AI26" i="327"/>
  <c r="X26" i="327"/>
  <c r="V26" i="327"/>
  <c r="T26" i="327"/>
  <c r="R26" i="327"/>
  <c r="P26" i="327"/>
  <c r="N26" i="327"/>
  <c r="L26" i="327"/>
  <c r="C26" i="327"/>
  <c r="BO25" i="327"/>
  <c r="BN25" i="327"/>
  <c r="BM25" i="327"/>
  <c r="BL25" i="327"/>
  <c r="BK25" i="327"/>
  <c r="BJ25" i="327"/>
  <c r="BP25" i="327" s="1"/>
  <c r="W25" i="327"/>
  <c r="U25" i="327"/>
  <c r="S25" i="327"/>
  <c r="Q25" i="327"/>
  <c r="O25" i="327"/>
  <c r="M25" i="327"/>
  <c r="L25" i="327"/>
  <c r="H25" i="327"/>
  <c r="BO24" i="327"/>
  <c r="BN24" i="327"/>
  <c r="BM24" i="327"/>
  <c r="BL24" i="327"/>
  <c r="BP24" i="327" s="1"/>
  <c r="BK24" i="327"/>
  <c r="BJ24" i="327"/>
  <c r="AI24" i="327"/>
  <c r="AT24" i="327" s="1"/>
  <c r="X24" i="327"/>
  <c r="X29" i="327" s="1"/>
  <c r="AB26" i="327" s="1"/>
  <c r="AL26" i="327" s="1"/>
  <c r="AW26" i="327" s="1"/>
  <c r="W24" i="327"/>
  <c r="W29" i="327" s="1"/>
  <c r="AB25" i="327" s="1"/>
  <c r="AL25" i="327" s="1"/>
  <c r="AW25" i="327" s="1"/>
  <c r="T24" i="327"/>
  <c r="T29" i="327" s="1"/>
  <c r="AA26" i="327" s="1"/>
  <c r="S24" i="327"/>
  <c r="S29" i="327" s="1"/>
  <c r="AA25" i="327" s="1"/>
  <c r="P24" i="327"/>
  <c r="P29" i="327" s="1"/>
  <c r="Z26" i="327" s="1"/>
  <c r="O24" i="327"/>
  <c r="O29" i="327" s="1"/>
  <c r="Z25" i="327" s="1"/>
  <c r="L24" i="327"/>
  <c r="H24" i="327"/>
  <c r="H26" i="327" s="1"/>
  <c r="C24" i="327"/>
  <c r="AI25" i="327" s="1"/>
  <c r="CK23" i="327"/>
  <c r="CA23" i="327"/>
  <c r="BO23" i="327"/>
  <c r="BN23" i="327"/>
  <c r="BM23" i="327"/>
  <c r="BL23" i="327"/>
  <c r="BK23" i="327"/>
  <c r="BJ23" i="327"/>
  <c r="BP23" i="327" s="1"/>
  <c r="BP29" i="327" s="1"/>
  <c r="V23" i="327"/>
  <c r="V29" i="327" s="1"/>
  <c r="AB24" i="327" s="1"/>
  <c r="AL24" i="327" s="1"/>
  <c r="AW24" i="327" s="1"/>
  <c r="U23" i="327"/>
  <c r="U29" i="327" s="1"/>
  <c r="AB23" i="327" s="1"/>
  <c r="AL23" i="327" s="1"/>
  <c r="AW23" i="327" s="1"/>
  <c r="R23" i="327"/>
  <c r="Q23" i="327"/>
  <c r="Q29" i="327" s="1"/>
  <c r="AA23" i="327" s="1"/>
  <c r="N23" i="327"/>
  <c r="N29" i="327" s="1"/>
  <c r="Z24" i="327" s="1"/>
  <c r="M23" i="327"/>
  <c r="M29" i="327" s="1"/>
  <c r="Z23" i="327" s="1"/>
  <c r="L23" i="327"/>
  <c r="H23" i="327"/>
  <c r="C28" i="327" s="1"/>
  <c r="C23" i="327"/>
  <c r="C27" i="327" s="1"/>
  <c r="AQ22" i="327"/>
  <c r="AO22" i="327"/>
  <c r="CF19" i="327"/>
  <c r="T18" i="327"/>
  <c r="AA15" i="327" s="1"/>
  <c r="C18" i="327"/>
  <c r="BO17" i="327"/>
  <c r="BN17" i="327"/>
  <c r="BM17" i="327"/>
  <c r="BL17" i="327"/>
  <c r="BK17" i="327"/>
  <c r="BJ17" i="327"/>
  <c r="BP17" i="327" s="1"/>
  <c r="W17" i="327"/>
  <c r="V17" i="327"/>
  <c r="S17" i="327"/>
  <c r="R17" i="327"/>
  <c r="O17" i="327"/>
  <c r="N17" i="327"/>
  <c r="L17" i="327"/>
  <c r="BO16" i="327"/>
  <c r="BN16" i="327"/>
  <c r="BM16" i="327"/>
  <c r="BL16" i="327"/>
  <c r="BK16" i="327"/>
  <c r="BJ16" i="327"/>
  <c r="BP16" i="327" s="1"/>
  <c r="X16" i="327"/>
  <c r="U16" i="327"/>
  <c r="T16" i="327"/>
  <c r="Q16" i="327"/>
  <c r="P16" i="327"/>
  <c r="M16" i="327"/>
  <c r="L16" i="327"/>
  <c r="BO15" i="327"/>
  <c r="BN15" i="327"/>
  <c r="BM15" i="327"/>
  <c r="BL15" i="327"/>
  <c r="BK15" i="327"/>
  <c r="BJ15" i="327"/>
  <c r="BP15" i="327" s="1"/>
  <c r="AT15" i="327"/>
  <c r="AI15" i="327"/>
  <c r="AQ11" i="327" s="1"/>
  <c r="X15" i="327"/>
  <c r="V15" i="327"/>
  <c r="T15" i="327"/>
  <c r="R15" i="327"/>
  <c r="P15" i="327"/>
  <c r="N15" i="327"/>
  <c r="L15" i="327"/>
  <c r="C15" i="327"/>
  <c r="BO14" i="327"/>
  <c r="BN14" i="327"/>
  <c r="BM14" i="327"/>
  <c r="BL14" i="327"/>
  <c r="BK14" i="327"/>
  <c r="BJ14" i="327"/>
  <c r="BP14" i="327" s="1"/>
  <c r="W14" i="327"/>
  <c r="U14" i="327"/>
  <c r="S14" i="327"/>
  <c r="Q14" i="327"/>
  <c r="O14" i="327"/>
  <c r="M14" i="327"/>
  <c r="L14" i="327"/>
  <c r="BO13" i="327"/>
  <c r="BN13" i="327"/>
  <c r="BM13" i="327"/>
  <c r="BL13" i="327"/>
  <c r="BK13" i="327"/>
  <c r="BJ13" i="327"/>
  <c r="BP13" i="327" s="1"/>
  <c r="AT13" i="327"/>
  <c r="AI13" i="327"/>
  <c r="AO11" i="327" s="1"/>
  <c r="X13" i="327"/>
  <c r="X18" i="327" s="1"/>
  <c r="AB15" i="327" s="1"/>
  <c r="AL15" i="327" s="1"/>
  <c r="AW15" i="327" s="1"/>
  <c r="W13" i="327"/>
  <c r="W18" i="327" s="1"/>
  <c r="AB14" i="327" s="1"/>
  <c r="AL14" i="327" s="1"/>
  <c r="AW14" i="327" s="1"/>
  <c r="T13" i="327"/>
  <c r="S13" i="327"/>
  <c r="S18" i="327" s="1"/>
  <c r="AA14" i="327" s="1"/>
  <c r="P13" i="327"/>
  <c r="P18" i="327" s="1"/>
  <c r="Z15" i="327" s="1"/>
  <c r="O13" i="327"/>
  <c r="O18" i="327" s="1"/>
  <c r="Z14" i="327" s="1"/>
  <c r="L13" i="327"/>
  <c r="H13" i="327"/>
  <c r="H16" i="327" s="1"/>
  <c r="C13" i="327"/>
  <c r="H17" i="327" s="1"/>
  <c r="BO12" i="327"/>
  <c r="BN12" i="327"/>
  <c r="BM12" i="327"/>
  <c r="BL12" i="327"/>
  <c r="BK12" i="327"/>
  <c r="BJ12" i="327"/>
  <c r="BP12" i="327" s="1"/>
  <c r="V12" i="327"/>
  <c r="V18" i="327" s="1"/>
  <c r="AB13" i="327" s="1"/>
  <c r="AL13" i="327" s="1"/>
  <c r="AW13" i="327" s="1"/>
  <c r="U12" i="327"/>
  <c r="U18" i="327" s="1"/>
  <c r="AB12" i="327" s="1"/>
  <c r="AL12" i="327" s="1"/>
  <c r="AW12" i="327" s="1"/>
  <c r="R12" i="327"/>
  <c r="R18" i="327" s="1"/>
  <c r="AA13" i="327" s="1"/>
  <c r="Q12" i="327"/>
  <c r="Q18" i="327" s="1"/>
  <c r="AA12" i="327" s="1"/>
  <c r="N12" i="327"/>
  <c r="N18" i="327" s="1"/>
  <c r="Z13" i="327" s="1"/>
  <c r="M12" i="327"/>
  <c r="M18" i="327" s="1"/>
  <c r="Z12" i="327" s="1"/>
  <c r="L12" i="327"/>
  <c r="H12" i="327"/>
  <c r="C17" i="327" s="1"/>
  <c r="C12" i="327"/>
  <c r="C16" i="327" s="1"/>
  <c r="C26" i="30"/>
  <c r="C25" i="30"/>
  <c r="C24" i="30"/>
  <c r="C23" i="30"/>
  <c r="C22" i="30"/>
  <c r="C21" i="30"/>
  <c r="C20" i="30"/>
  <c r="C19" i="30"/>
  <c r="C18" i="30"/>
  <c r="C17" i="30"/>
  <c r="C16" i="30"/>
  <c r="C15" i="30"/>
  <c r="C14" i="30"/>
  <c r="C13" i="30"/>
  <c r="C12" i="30"/>
  <c r="C11" i="30"/>
  <c r="C10" i="30"/>
  <c r="BO94" i="326"/>
  <c r="BN94" i="326"/>
  <c r="BM94" i="326"/>
  <c r="BL94" i="326"/>
  <c r="BK94" i="326"/>
  <c r="BJ94" i="326"/>
  <c r="BO93" i="326"/>
  <c r="BN93" i="326"/>
  <c r="BM93" i="326"/>
  <c r="BL93" i="326"/>
  <c r="BK93" i="326"/>
  <c r="BJ93" i="326"/>
  <c r="BO92" i="326"/>
  <c r="BN92" i="326"/>
  <c r="BM92" i="326"/>
  <c r="BL92" i="326"/>
  <c r="BK92" i="326"/>
  <c r="BJ92" i="326"/>
  <c r="BO91" i="326"/>
  <c r="BN91" i="326"/>
  <c r="BM91" i="326"/>
  <c r="BL91" i="326"/>
  <c r="BK91" i="326"/>
  <c r="BJ91" i="326"/>
  <c r="BO90" i="326"/>
  <c r="BN90" i="326"/>
  <c r="BM90" i="326"/>
  <c r="BL90" i="326"/>
  <c r="BK90" i="326"/>
  <c r="BJ90" i="326"/>
  <c r="BO89" i="326"/>
  <c r="BN89" i="326"/>
  <c r="BM89" i="326"/>
  <c r="BL89" i="326"/>
  <c r="BK89" i="326"/>
  <c r="BJ89" i="326"/>
  <c r="BV77" i="326"/>
  <c r="BV76" i="326"/>
  <c r="BS76" i="326"/>
  <c r="CC75" i="326"/>
  <c r="CC74" i="326"/>
  <c r="U74" i="326"/>
  <c r="M74" i="326"/>
  <c r="C74" i="326"/>
  <c r="BV73" i="326"/>
  <c r="BS73" i="326"/>
  <c r="S73" i="326"/>
  <c r="AA69" i="326" s="1"/>
  <c r="C73" i="326"/>
  <c r="BV72" i="326"/>
  <c r="BS72" i="326"/>
  <c r="BO72" i="326"/>
  <c r="BN72" i="326"/>
  <c r="BM72" i="326"/>
  <c r="BL72" i="326"/>
  <c r="BP72" i="326" s="1"/>
  <c r="BK72" i="326"/>
  <c r="BJ72" i="326"/>
  <c r="W72" i="326"/>
  <c r="V72" i="326"/>
  <c r="S72" i="326"/>
  <c r="R72" i="326"/>
  <c r="O72" i="326"/>
  <c r="N72" i="326"/>
  <c r="L72" i="326"/>
  <c r="CH71" i="326"/>
  <c r="BO71" i="326"/>
  <c r="BN71" i="326"/>
  <c r="BM71" i="326"/>
  <c r="BL71" i="326"/>
  <c r="BP71" i="326" s="1"/>
  <c r="BK71" i="326"/>
  <c r="BJ71" i="326"/>
  <c r="X71" i="326"/>
  <c r="U71" i="326"/>
  <c r="T71" i="326"/>
  <c r="Q71" i="326"/>
  <c r="P71" i="326"/>
  <c r="M71" i="326"/>
  <c r="L71" i="326"/>
  <c r="CH70" i="326"/>
  <c r="BO70" i="326"/>
  <c r="BN70" i="326"/>
  <c r="BM70" i="326"/>
  <c r="BL70" i="326"/>
  <c r="BP70" i="326" s="1"/>
  <c r="BK70" i="326"/>
  <c r="BJ70" i="326"/>
  <c r="AI70" i="326"/>
  <c r="AT70" i="326" s="1"/>
  <c r="X70" i="326"/>
  <c r="V70" i="326"/>
  <c r="V74" i="326" s="1"/>
  <c r="T70" i="326"/>
  <c r="R70" i="326"/>
  <c r="P70" i="326"/>
  <c r="N70" i="326"/>
  <c r="N74" i="326" s="1"/>
  <c r="L70" i="326"/>
  <c r="H70" i="326"/>
  <c r="BV69" i="326"/>
  <c r="BO69" i="326"/>
  <c r="BN69" i="326"/>
  <c r="BM69" i="326"/>
  <c r="BL69" i="326"/>
  <c r="BK69" i="326"/>
  <c r="BJ69" i="326"/>
  <c r="W69" i="326"/>
  <c r="U69" i="326"/>
  <c r="S69" i="326"/>
  <c r="Q69" i="326"/>
  <c r="O69" i="326"/>
  <c r="M69" i="326"/>
  <c r="L69" i="326"/>
  <c r="BV68" i="326"/>
  <c r="BS68" i="326"/>
  <c r="BO68" i="326"/>
  <c r="BN68" i="326"/>
  <c r="BM68" i="326"/>
  <c r="BL68" i="326"/>
  <c r="BK68" i="326"/>
  <c r="BJ68" i="326"/>
  <c r="BP68" i="326" s="1"/>
  <c r="X68" i="326"/>
  <c r="W68" i="326"/>
  <c r="W73" i="326" s="1"/>
  <c r="AB69" i="326" s="1"/>
  <c r="AL69" i="326" s="1"/>
  <c r="AW69" i="326" s="1"/>
  <c r="T68" i="326"/>
  <c r="S68" i="326"/>
  <c r="P68" i="326"/>
  <c r="O68" i="326"/>
  <c r="L68" i="326"/>
  <c r="H68" i="326"/>
  <c r="H71" i="326" s="1"/>
  <c r="C68" i="326"/>
  <c r="CC67" i="326"/>
  <c r="BO67" i="326"/>
  <c r="BN67" i="326"/>
  <c r="BM67" i="326"/>
  <c r="BL67" i="326"/>
  <c r="BP67" i="326" s="1"/>
  <c r="BK67" i="326"/>
  <c r="BJ67" i="326"/>
  <c r="AI67" i="326"/>
  <c r="Z67" i="326"/>
  <c r="AJ67" i="326" s="1"/>
  <c r="V67" i="326"/>
  <c r="V73" i="326" s="1"/>
  <c r="AB68" i="326" s="1"/>
  <c r="AL68" i="326" s="1"/>
  <c r="AW68" i="326" s="1"/>
  <c r="U67" i="326"/>
  <c r="U73" i="326" s="1"/>
  <c r="AB67" i="326" s="1"/>
  <c r="AL67" i="326" s="1"/>
  <c r="AW67" i="326" s="1"/>
  <c r="R67" i="326"/>
  <c r="R73" i="326" s="1"/>
  <c r="AA68" i="326" s="1"/>
  <c r="AK68" i="326" s="1"/>
  <c r="Q67" i="326"/>
  <c r="N67" i="326"/>
  <c r="N73" i="326" s="1"/>
  <c r="Z68" i="326" s="1"/>
  <c r="M67" i="326"/>
  <c r="M73" i="326" s="1"/>
  <c r="L67" i="326"/>
  <c r="H67" i="326"/>
  <c r="C67" i="326"/>
  <c r="C69" i="326" s="1"/>
  <c r="CC66" i="326"/>
  <c r="AQ66" i="326"/>
  <c r="BV65" i="326"/>
  <c r="BS65" i="326"/>
  <c r="BV64" i="326"/>
  <c r="BS64" i="326"/>
  <c r="W62" i="326"/>
  <c r="AB58" i="326" s="1"/>
  <c r="AL58" i="326" s="1"/>
  <c r="AW58" i="326" s="1"/>
  <c r="S62" i="326"/>
  <c r="AA58" i="326" s="1"/>
  <c r="C62" i="326"/>
  <c r="BV61" i="326"/>
  <c r="BO61" i="326"/>
  <c r="BN61" i="326"/>
  <c r="BM61" i="326"/>
  <c r="BL61" i="326"/>
  <c r="BP61" i="326" s="1"/>
  <c r="BK61" i="326"/>
  <c r="BJ61" i="326"/>
  <c r="W61" i="326"/>
  <c r="V61" i="326"/>
  <c r="S61" i="326"/>
  <c r="R61" i="326"/>
  <c r="O61" i="326"/>
  <c r="N61" i="326"/>
  <c r="L61" i="326"/>
  <c r="H61" i="326"/>
  <c r="CM60" i="326"/>
  <c r="BV60" i="326"/>
  <c r="BS60" i="326"/>
  <c r="BO60" i="326"/>
  <c r="BN60" i="326"/>
  <c r="BM60" i="326"/>
  <c r="BL60" i="326"/>
  <c r="BP60" i="326" s="1"/>
  <c r="BK60" i="326"/>
  <c r="BJ60" i="326"/>
  <c r="X60" i="326"/>
  <c r="U60" i="326"/>
  <c r="T60" i="326"/>
  <c r="Q60" i="326"/>
  <c r="P60" i="326"/>
  <c r="M60" i="326"/>
  <c r="L60" i="326"/>
  <c r="C60" i="326"/>
  <c r="CM59" i="326"/>
  <c r="CC59" i="326"/>
  <c r="BO59" i="326"/>
  <c r="BN59" i="326"/>
  <c r="BM59" i="326"/>
  <c r="BL59" i="326"/>
  <c r="BP59" i="326" s="1"/>
  <c r="BK59" i="326"/>
  <c r="BJ59" i="326"/>
  <c r="AI59" i="326"/>
  <c r="X59" i="326"/>
  <c r="V59" i="326"/>
  <c r="T59" i="326"/>
  <c r="R59" i="326"/>
  <c r="P59" i="326"/>
  <c r="N59" i="326"/>
  <c r="L59" i="326"/>
  <c r="CC58" i="326"/>
  <c r="BO58" i="326"/>
  <c r="BN58" i="326"/>
  <c r="BM58" i="326"/>
  <c r="BL58" i="326"/>
  <c r="BK58" i="326"/>
  <c r="BJ58" i="326"/>
  <c r="BP58" i="326" s="1"/>
  <c r="AT58" i="326"/>
  <c r="AK58" i="326"/>
  <c r="AI58" i="326"/>
  <c r="AC58" i="326"/>
  <c r="W58" i="326"/>
  <c r="U58" i="326"/>
  <c r="S58" i="326"/>
  <c r="Q58" i="326"/>
  <c r="O58" i="326"/>
  <c r="M58" i="326"/>
  <c r="L58" i="326"/>
  <c r="C58" i="326"/>
  <c r="BV57" i="326"/>
  <c r="BO57" i="326"/>
  <c r="BN57" i="326"/>
  <c r="BM57" i="326"/>
  <c r="BL57" i="326"/>
  <c r="BP57" i="326" s="1"/>
  <c r="BK57" i="326"/>
  <c r="BJ57" i="326"/>
  <c r="X57" i="326"/>
  <c r="W57" i="326"/>
  <c r="T57" i="326"/>
  <c r="T62" i="326" s="1"/>
  <c r="AA59" i="326" s="1"/>
  <c r="S57" i="326"/>
  <c r="P57" i="326"/>
  <c r="O57" i="326"/>
  <c r="O62" i="326" s="1"/>
  <c r="Z58" i="326" s="1"/>
  <c r="L57" i="326"/>
  <c r="H57" i="326"/>
  <c r="H59" i="326" s="1"/>
  <c r="C57" i="326"/>
  <c r="H58" i="326" s="1"/>
  <c r="BV56" i="326"/>
  <c r="BS56" i="326"/>
  <c r="BO56" i="326"/>
  <c r="BN56" i="326"/>
  <c r="BM56" i="326"/>
  <c r="BL56" i="326"/>
  <c r="BP56" i="326" s="1"/>
  <c r="BK56" i="326"/>
  <c r="BJ56" i="326"/>
  <c r="AI56" i="326"/>
  <c r="V56" i="326"/>
  <c r="V62" i="326" s="1"/>
  <c r="AB57" i="326" s="1"/>
  <c r="AL57" i="326" s="1"/>
  <c r="AW57" i="326" s="1"/>
  <c r="U56" i="326"/>
  <c r="U62" i="326" s="1"/>
  <c r="AB56" i="326" s="1"/>
  <c r="AL56" i="326" s="1"/>
  <c r="AW56" i="326" s="1"/>
  <c r="R56" i="326"/>
  <c r="R62" i="326" s="1"/>
  <c r="AA57" i="326" s="1"/>
  <c r="Q56" i="326"/>
  <c r="Q62" i="326" s="1"/>
  <c r="AA56" i="326" s="1"/>
  <c r="N56" i="326"/>
  <c r="N62" i="326" s="1"/>
  <c r="Z57" i="326" s="1"/>
  <c r="M56" i="326"/>
  <c r="M62" i="326" s="1"/>
  <c r="Z56" i="326" s="1"/>
  <c r="L56" i="326"/>
  <c r="H56" i="326"/>
  <c r="C61" i="326" s="1"/>
  <c r="C56" i="326"/>
  <c r="CH55" i="326"/>
  <c r="AP55" i="326"/>
  <c r="CH54" i="326"/>
  <c r="BV53" i="326"/>
  <c r="BS53" i="326"/>
  <c r="BV52" i="326"/>
  <c r="BS52" i="326"/>
  <c r="CC51" i="326"/>
  <c r="R51" i="326"/>
  <c r="C51" i="326"/>
  <c r="CC50" i="326"/>
  <c r="BO50" i="326"/>
  <c r="BN50" i="326"/>
  <c r="BM50" i="326"/>
  <c r="BL50" i="326"/>
  <c r="BK50" i="326"/>
  <c r="BJ50" i="326"/>
  <c r="BP50" i="326" s="1"/>
  <c r="W50" i="326"/>
  <c r="V50" i="326"/>
  <c r="S50" i="326"/>
  <c r="R50" i="326"/>
  <c r="O50" i="326"/>
  <c r="N50" i="326"/>
  <c r="L50" i="326"/>
  <c r="BV49" i="326"/>
  <c r="BS49" i="326"/>
  <c r="BO49" i="326"/>
  <c r="BN49" i="326"/>
  <c r="BM49" i="326"/>
  <c r="BL49" i="326"/>
  <c r="BK49" i="326"/>
  <c r="BJ49" i="326"/>
  <c r="BP49" i="326" s="1"/>
  <c r="X49" i="326"/>
  <c r="U49" i="326"/>
  <c r="T49" i="326"/>
  <c r="Q49" i="326"/>
  <c r="P49" i="326"/>
  <c r="M49" i="326"/>
  <c r="L49" i="326"/>
  <c r="H49" i="326"/>
  <c r="BV48" i="326"/>
  <c r="BS48" i="326"/>
  <c r="BO48" i="326"/>
  <c r="BN48" i="326"/>
  <c r="BM48" i="326"/>
  <c r="BL48" i="326"/>
  <c r="BK48" i="326"/>
  <c r="BJ48" i="326"/>
  <c r="BP48" i="326" s="1"/>
  <c r="AT48" i="326"/>
  <c r="X48" i="326"/>
  <c r="V48" i="326"/>
  <c r="T48" i="326"/>
  <c r="R48" i="326"/>
  <c r="P48" i="326"/>
  <c r="N48" i="326"/>
  <c r="L48" i="326"/>
  <c r="BO47" i="326"/>
  <c r="BN47" i="326"/>
  <c r="BM47" i="326"/>
  <c r="BL47" i="326"/>
  <c r="BK47" i="326"/>
  <c r="BJ47" i="326"/>
  <c r="AJ47" i="326"/>
  <c r="AB47" i="326"/>
  <c r="AL47" i="326" s="1"/>
  <c r="AW47" i="326" s="1"/>
  <c r="W47" i="326"/>
  <c r="U47" i="326"/>
  <c r="S47" i="326"/>
  <c r="Q47" i="326"/>
  <c r="O47" i="326"/>
  <c r="M47" i="326"/>
  <c r="L47" i="326"/>
  <c r="BO46" i="326"/>
  <c r="BN46" i="326"/>
  <c r="BM46" i="326"/>
  <c r="BL46" i="326"/>
  <c r="BP46" i="326" s="1"/>
  <c r="BK46" i="326"/>
  <c r="BJ46" i="326"/>
  <c r="AE46" i="326"/>
  <c r="AA46" i="326"/>
  <c r="X46" i="326"/>
  <c r="W46" i="326"/>
  <c r="W51" i="326" s="1"/>
  <c r="T46" i="326"/>
  <c r="T51" i="326" s="1"/>
  <c r="AA48" i="326" s="1"/>
  <c r="S46" i="326"/>
  <c r="P46" i="326"/>
  <c r="O46" i="326"/>
  <c r="O51" i="326" s="1"/>
  <c r="Z47" i="326" s="1"/>
  <c r="L46" i="326"/>
  <c r="H46" i="326"/>
  <c r="AI48" i="326" s="1"/>
  <c r="AQ44" i="326" s="1"/>
  <c r="C46" i="326"/>
  <c r="H50" i="326" s="1"/>
  <c r="BO45" i="326"/>
  <c r="BN45" i="326"/>
  <c r="BM45" i="326"/>
  <c r="BL45" i="326"/>
  <c r="BK45" i="326"/>
  <c r="BP45" i="326" s="1"/>
  <c r="BJ45" i="326"/>
  <c r="AI45" i="326"/>
  <c r="AT45" i="326" s="1"/>
  <c r="V45" i="326"/>
  <c r="V51" i="326" s="1"/>
  <c r="AB46" i="326" s="1"/>
  <c r="AL46" i="326" s="1"/>
  <c r="AW46" i="326" s="1"/>
  <c r="U45" i="326"/>
  <c r="R45" i="326"/>
  <c r="Q45" i="326"/>
  <c r="Q51" i="326" s="1"/>
  <c r="AA45" i="326" s="1"/>
  <c r="N45" i="326"/>
  <c r="N51" i="326" s="1"/>
  <c r="Z46" i="326" s="1"/>
  <c r="M45" i="326"/>
  <c r="L45" i="326"/>
  <c r="H45" i="326"/>
  <c r="C50" i="326" s="1"/>
  <c r="C45" i="326"/>
  <c r="C49" i="326" s="1"/>
  <c r="CT44" i="326"/>
  <c r="CP44" i="326"/>
  <c r="CK44" i="326"/>
  <c r="CF44" i="326"/>
  <c r="BY44" i="326"/>
  <c r="AN44" i="326"/>
  <c r="W40" i="326"/>
  <c r="O40" i="326"/>
  <c r="Z36" i="326" s="1"/>
  <c r="AF36" i="326" s="1"/>
  <c r="C40" i="326"/>
  <c r="BO39" i="326"/>
  <c r="BN39" i="326"/>
  <c r="BM39" i="326"/>
  <c r="BL39" i="326"/>
  <c r="BK39" i="326"/>
  <c r="BJ39" i="326"/>
  <c r="BP39" i="326" s="1"/>
  <c r="W39" i="326"/>
  <c r="V39" i="326"/>
  <c r="S39" i="326"/>
  <c r="S40" i="326" s="1"/>
  <c r="AA36" i="326" s="1"/>
  <c r="R39" i="326"/>
  <c r="O39" i="326"/>
  <c r="N39" i="326"/>
  <c r="L39" i="326"/>
  <c r="BO38" i="326"/>
  <c r="BN38" i="326"/>
  <c r="BM38" i="326"/>
  <c r="BL38" i="326"/>
  <c r="BP38" i="326" s="1"/>
  <c r="BK38" i="326"/>
  <c r="BJ38" i="326"/>
  <c r="X38" i="326"/>
  <c r="U38" i="326"/>
  <c r="T38" i="326"/>
  <c r="Q38" i="326"/>
  <c r="P38" i="326"/>
  <c r="M38" i="326"/>
  <c r="L38" i="326"/>
  <c r="BO37" i="326"/>
  <c r="BN37" i="326"/>
  <c r="BM37" i="326"/>
  <c r="BL37" i="326"/>
  <c r="BK37" i="326"/>
  <c r="BJ37" i="326"/>
  <c r="BP37" i="326" s="1"/>
  <c r="X37" i="326"/>
  <c r="V37" i="326"/>
  <c r="T37" i="326"/>
  <c r="R37" i="326"/>
  <c r="P37" i="326"/>
  <c r="N37" i="326"/>
  <c r="L37" i="326"/>
  <c r="BO36" i="326"/>
  <c r="BN36" i="326"/>
  <c r="BM36" i="326"/>
  <c r="BL36" i="326"/>
  <c r="BK36" i="326"/>
  <c r="BJ36" i="326"/>
  <c r="AJ36" i="326"/>
  <c r="AB36" i="326"/>
  <c r="AL36" i="326" s="1"/>
  <c r="AW36" i="326" s="1"/>
  <c r="W36" i="326"/>
  <c r="U36" i="326"/>
  <c r="S36" i="326"/>
  <c r="Q36" i="326"/>
  <c r="O36" i="326"/>
  <c r="M36" i="326"/>
  <c r="L36" i="326"/>
  <c r="BO35" i="326"/>
  <c r="BN35" i="326"/>
  <c r="BM35" i="326"/>
  <c r="BL35" i="326"/>
  <c r="BK35" i="326"/>
  <c r="BJ35" i="326"/>
  <c r="BP35" i="326" s="1"/>
  <c r="X35" i="326"/>
  <c r="X40" i="326" s="1"/>
  <c r="AB37" i="326" s="1"/>
  <c r="AL37" i="326" s="1"/>
  <c r="AW37" i="326" s="1"/>
  <c r="W35" i="326"/>
  <c r="T35" i="326"/>
  <c r="T40" i="326" s="1"/>
  <c r="AA37" i="326" s="1"/>
  <c r="S35" i="326"/>
  <c r="P35" i="326"/>
  <c r="P40" i="326" s="1"/>
  <c r="Z37" i="326" s="1"/>
  <c r="O35" i="326"/>
  <c r="L35" i="326"/>
  <c r="H35" i="326"/>
  <c r="AI37" i="326" s="1"/>
  <c r="AT37" i="326" s="1"/>
  <c r="C35" i="326"/>
  <c r="H39" i="326" s="1"/>
  <c r="BO34" i="326"/>
  <c r="BN34" i="326"/>
  <c r="BM34" i="326"/>
  <c r="BL34" i="326"/>
  <c r="BK34" i="326"/>
  <c r="BJ34" i="326"/>
  <c r="V34" i="326"/>
  <c r="V40" i="326" s="1"/>
  <c r="AB35" i="326" s="1"/>
  <c r="AL35" i="326" s="1"/>
  <c r="AW35" i="326" s="1"/>
  <c r="U34" i="326"/>
  <c r="R34" i="326"/>
  <c r="R40" i="326" s="1"/>
  <c r="AA35" i="326" s="1"/>
  <c r="Q34" i="326"/>
  <c r="Q40" i="326" s="1"/>
  <c r="AA34" i="326" s="1"/>
  <c r="AK34" i="326" s="1"/>
  <c r="N34" i="326"/>
  <c r="N40" i="326" s="1"/>
  <c r="Z35" i="326" s="1"/>
  <c r="AJ35" i="326" s="1"/>
  <c r="M34" i="326"/>
  <c r="L34" i="326"/>
  <c r="H34" i="326"/>
  <c r="C34" i="326"/>
  <c r="AQ33" i="326"/>
  <c r="C29" i="326"/>
  <c r="BO28" i="326"/>
  <c r="BN28" i="326"/>
  <c r="BM28" i="326"/>
  <c r="BL28" i="326"/>
  <c r="BK28" i="326"/>
  <c r="BJ28" i="326"/>
  <c r="W28" i="326"/>
  <c r="V28" i="326"/>
  <c r="S28" i="326"/>
  <c r="R28" i="326"/>
  <c r="O28" i="326"/>
  <c r="N28" i="326"/>
  <c r="L28" i="326"/>
  <c r="BO27" i="326"/>
  <c r="BN27" i="326"/>
  <c r="BM27" i="326"/>
  <c r="BL27" i="326"/>
  <c r="BK27" i="326"/>
  <c r="BJ27" i="326"/>
  <c r="BP27" i="326" s="1"/>
  <c r="X27" i="326"/>
  <c r="U27" i="326"/>
  <c r="T27" i="326"/>
  <c r="T29" i="326" s="1"/>
  <c r="AA26" i="326" s="1"/>
  <c r="Q27" i="326"/>
  <c r="P27" i="326"/>
  <c r="M27" i="326"/>
  <c r="L27" i="326"/>
  <c r="BO26" i="326"/>
  <c r="BN26" i="326"/>
  <c r="BM26" i="326"/>
  <c r="BL26" i="326"/>
  <c r="BK26" i="326"/>
  <c r="BJ26" i="326"/>
  <c r="BP26" i="326" s="1"/>
  <c r="X26" i="326"/>
  <c r="X29" i="326" s="1"/>
  <c r="AB26" i="326" s="1"/>
  <c r="AL26" i="326" s="1"/>
  <c r="AW26" i="326" s="1"/>
  <c r="V26" i="326"/>
  <c r="T26" i="326"/>
  <c r="R26" i="326"/>
  <c r="P26" i="326"/>
  <c r="N26" i="326"/>
  <c r="L26" i="326"/>
  <c r="H26" i="326"/>
  <c r="BP25" i="326"/>
  <c r="BO25" i="326"/>
  <c r="BN25" i="326"/>
  <c r="BM25" i="326"/>
  <c r="BL25" i="326"/>
  <c r="BK25" i="326"/>
  <c r="BJ25" i="326"/>
  <c r="AI25" i="326"/>
  <c r="AT25" i="326" s="1"/>
  <c r="W25" i="326"/>
  <c r="U25" i="326"/>
  <c r="S25" i="326"/>
  <c r="Q25" i="326"/>
  <c r="O25" i="326"/>
  <c r="M25" i="326"/>
  <c r="L25" i="326"/>
  <c r="H25" i="326"/>
  <c r="C25" i="326"/>
  <c r="BO24" i="326"/>
  <c r="BN24" i="326"/>
  <c r="BM24" i="326"/>
  <c r="BL24" i="326"/>
  <c r="BK24" i="326"/>
  <c r="BP24" i="326" s="1"/>
  <c r="BJ24" i="326"/>
  <c r="X24" i="326"/>
  <c r="W24" i="326"/>
  <c r="W29" i="326" s="1"/>
  <c r="AB25" i="326" s="1"/>
  <c r="AL25" i="326" s="1"/>
  <c r="AW25" i="326" s="1"/>
  <c r="T24" i="326"/>
  <c r="S24" i="326"/>
  <c r="S29" i="326" s="1"/>
  <c r="AA25" i="326" s="1"/>
  <c r="P24" i="326"/>
  <c r="P29" i="326" s="1"/>
  <c r="Z26" i="326" s="1"/>
  <c r="O24" i="326"/>
  <c r="O29" i="326" s="1"/>
  <c r="Z25" i="326" s="1"/>
  <c r="L24" i="326"/>
  <c r="H24" i="326"/>
  <c r="H27" i="326" s="1"/>
  <c r="C24" i="326"/>
  <c r="H28" i="326" s="1"/>
  <c r="CA23" i="326"/>
  <c r="BO23" i="326"/>
  <c r="BN23" i="326"/>
  <c r="BM23" i="326"/>
  <c r="BL23" i="326"/>
  <c r="BK23" i="326"/>
  <c r="BJ23" i="326"/>
  <c r="BP23" i="326" s="1"/>
  <c r="V23" i="326"/>
  <c r="U23" i="326"/>
  <c r="U29" i="326" s="1"/>
  <c r="AB23" i="326" s="1"/>
  <c r="AL23" i="326" s="1"/>
  <c r="AW23" i="326" s="1"/>
  <c r="R23" i="326"/>
  <c r="Q23" i="326"/>
  <c r="Q29" i="326" s="1"/>
  <c r="AA23" i="326" s="1"/>
  <c r="N23" i="326"/>
  <c r="M23" i="326"/>
  <c r="M29" i="326" s="1"/>
  <c r="Z23" i="326" s="1"/>
  <c r="L23" i="326"/>
  <c r="H23" i="326"/>
  <c r="C26" i="326" s="1"/>
  <c r="C23" i="326"/>
  <c r="C27" i="326" s="1"/>
  <c r="AP22" i="326"/>
  <c r="CF19" i="326"/>
  <c r="CK23" i="326" s="1"/>
  <c r="U18" i="326"/>
  <c r="AB12" i="326" s="1"/>
  <c r="AL12" i="326" s="1"/>
  <c r="AW12" i="326" s="1"/>
  <c r="T18" i="326"/>
  <c r="AA15" i="326" s="1"/>
  <c r="M18" i="326"/>
  <c r="C18" i="326"/>
  <c r="BO17" i="326"/>
  <c r="BN17" i="326"/>
  <c r="BM17" i="326"/>
  <c r="BL17" i="326"/>
  <c r="BK17" i="326"/>
  <c r="BJ17" i="326"/>
  <c r="BP17" i="326" s="1"/>
  <c r="W17" i="326"/>
  <c r="V17" i="326"/>
  <c r="S17" i="326"/>
  <c r="R17" i="326"/>
  <c r="O17" i="326"/>
  <c r="N17" i="326"/>
  <c r="L17" i="326"/>
  <c r="BO16" i="326"/>
  <c r="BN16" i="326"/>
  <c r="BM16" i="326"/>
  <c r="BL16" i="326"/>
  <c r="BK16" i="326"/>
  <c r="BJ16" i="326"/>
  <c r="BP16" i="326" s="1"/>
  <c r="X16" i="326"/>
  <c r="U16" i="326"/>
  <c r="T16" i="326"/>
  <c r="Q16" i="326"/>
  <c r="P16" i="326"/>
  <c r="M16" i="326"/>
  <c r="L16" i="326"/>
  <c r="BO15" i="326"/>
  <c r="BN15" i="326"/>
  <c r="BM15" i="326"/>
  <c r="BL15" i="326"/>
  <c r="BK15" i="326"/>
  <c r="BJ15" i="326"/>
  <c r="BP15" i="326" s="1"/>
  <c r="X15" i="326"/>
  <c r="V15" i="326"/>
  <c r="T15" i="326"/>
  <c r="R15" i="326"/>
  <c r="P15" i="326"/>
  <c r="N15" i="326"/>
  <c r="L15" i="326"/>
  <c r="BO14" i="326"/>
  <c r="BN14" i="326"/>
  <c r="BM14" i="326"/>
  <c r="BL14" i="326"/>
  <c r="BK14" i="326"/>
  <c r="BJ14" i="326"/>
  <c r="BP14" i="326" s="1"/>
  <c r="W14" i="326"/>
  <c r="U14" i="326"/>
  <c r="S14" i="326"/>
  <c r="Q14" i="326"/>
  <c r="O14" i="326"/>
  <c r="M14" i="326"/>
  <c r="L14" i="326"/>
  <c r="H14" i="326"/>
  <c r="BO13" i="326"/>
  <c r="BN13" i="326"/>
  <c r="BM13" i="326"/>
  <c r="BL13" i="326"/>
  <c r="BK13" i="326"/>
  <c r="BJ13" i="326"/>
  <c r="BP13" i="326" s="1"/>
  <c r="X13" i="326"/>
  <c r="X18" i="326" s="1"/>
  <c r="AB15" i="326" s="1"/>
  <c r="AL15" i="326" s="1"/>
  <c r="AW15" i="326" s="1"/>
  <c r="W13" i="326"/>
  <c r="W18" i="326" s="1"/>
  <c r="AB14" i="326" s="1"/>
  <c r="AL14" i="326" s="1"/>
  <c r="AW14" i="326" s="1"/>
  <c r="T13" i="326"/>
  <c r="S13" i="326"/>
  <c r="S18" i="326" s="1"/>
  <c r="AA14" i="326" s="1"/>
  <c r="P13" i="326"/>
  <c r="P18" i="326" s="1"/>
  <c r="Z15" i="326" s="1"/>
  <c r="O13" i="326"/>
  <c r="O18" i="326" s="1"/>
  <c r="Z14" i="326" s="1"/>
  <c r="L13" i="326"/>
  <c r="H13" i="326"/>
  <c r="H15" i="326" s="1"/>
  <c r="C13" i="326"/>
  <c r="H17" i="326" s="1"/>
  <c r="BO12" i="326"/>
  <c r="BN12" i="326"/>
  <c r="BM12" i="326"/>
  <c r="BL12" i="326"/>
  <c r="BK12" i="326"/>
  <c r="BJ12" i="326"/>
  <c r="BP12" i="326" s="1"/>
  <c r="Z12" i="326"/>
  <c r="V12" i="326"/>
  <c r="V18" i="326" s="1"/>
  <c r="AB13" i="326" s="1"/>
  <c r="AL13" i="326" s="1"/>
  <c r="AW13" i="326" s="1"/>
  <c r="U12" i="326"/>
  <c r="R12" i="326"/>
  <c r="R18" i="326" s="1"/>
  <c r="AA13" i="326" s="1"/>
  <c r="Q12" i="326"/>
  <c r="Q18" i="326" s="1"/>
  <c r="AA12" i="326" s="1"/>
  <c r="N12" i="326"/>
  <c r="N18" i="326" s="1"/>
  <c r="Z13" i="326" s="1"/>
  <c r="M12" i="326"/>
  <c r="L12" i="326"/>
  <c r="H12" i="326"/>
  <c r="C15" i="326" s="1"/>
  <c r="C12" i="326"/>
  <c r="C16" i="326" s="1"/>
  <c r="BO94" i="325"/>
  <c r="BN94" i="325"/>
  <c r="BM94" i="325"/>
  <c r="BL94" i="325"/>
  <c r="BK94" i="325"/>
  <c r="BJ94" i="325"/>
  <c r="BO93" i="325"/>
  <c r="BN93" i="325"/>
  <c r="BM93" i="325"/>
  <c r="BL93" i="325"/>
  <c r="BK93" i="325"/>
  <c r="BJ93" i="325"/>
  <c r="BO92" i="325"/>
  <c r="BN92" i="325"/>
  <c r="BM92" i="325"/>
  <c r="BL92" i="325"/>
  <c r="BK92" i="325"/>
  <c r="BJ92" i="325"/>
  <c r="BO91" i="325"/>
  <c r="BN91" i="325"/>
  <c r="BM91" i="325"/>
  <c r="BL91" i="325"/>
  <c r="BK91" i="325"/>
  <c r="BJ91" i="325"/>
  <c r="BO90" i="325"/>
  <c r="BN90" i="325"/>
  <c r="BM90" i="325"/>
  <c r="BL90" i="325"/>
  <c r="BK90" i="325"/>
  <c r="BJ90" i="325"/>
  <c r="BO89" i="325"/>
  <c r="BN89" i="325"/>
  <c r="BM89" i="325"/>
  <c r="BL89" i="325"/>
  <c r="BK89" i="325"/>
  <c r="BJ89" i="325"/>
  <c r="BV77" i="325"/>
  <c r="BV76" i="325"/>
  <c r="BS76" i="325"/>
  <c r="CC75" i="325"/>
  <c r="CC74" i="325"/>
  <c r="U74" i="325"/>
  <c r="M74" i="325"/>
  <c r="C74" i="325"/>
  <c r="BV73" i="325"/>
  <c r="BS73" i="325"/>
  <c r="W73" i="325"/>
  <c r="AB69" i="325" s="1"/>
  <c r="AL69" i="325" s="1"/>
  <c r="AW69" i="325" s="1"/>
  <c r="S73" i="325"/>
  <c r="AA69" i="325" s="1"/>
  <c r="C73" i="325"/>
  <c r="BV72" i="325"/>
  <c r="BS72" i="325"/>
  <c r="BO72" i="325"/>
  <c r="BN72" i="325"/>
  <c r="BM72" i="325"/>
  <c r="BL72" i="325"/>
  <c r="BP72" i="325" s="1"/>
  <c r="BK72" i="325"/>
  <c r="BJ72" i="325"/>
  <c r="W72" i="325"/>
  <c r="V72" i="325"/>
  <c r="S72" i="325"/>
  <c r="R72" i="325"/>
  <c r="O72" i="325"/>
  <c r="N72" i="325"/>
  <c r="L72" i="325"/>
  <c r="CH71" i="325"/>
  <c r="BO71" i="325"/>
  <c r="BN71" i="325"/>
  <c r="BM71" i="325"/>
  <c r="BL71" i="325"/>
  <c r="BP71" i="325" s="1"/>
  <c r="BK71" i="325"/>
  <c r="BJ71" i="325"/>
  <c r="X71" i="325"/>
  <c r="U71" i="325"/>
  <c r="T71" i="325"/>
  <c r="Q71" i="325"/>
  <c r="P71" i="325"/>
  <c r="M71" i="325"/>
  <c r="L71" i="325"/>
  <c r="CH70" i="325"/>
  <c r="BO70" i="325"/>
  <c r="BN70" i="325"/>
  <c r="BM70" i="325"/>
  <c r="BL70" i="325"/>
  <c r="BP70" i="325" s="1"/>
  <c r="BK70" i="325"/>
  <c r="BJ70" i="325"/>
  <c r="AI70" i="325"/>
  <c r="AT70" i="325" s="1"/>
  <c r="X70" i="325"/>
  <c r="V70" i="325"/>
  <c r="T70" i="325"/>
  <c r="R70" i="325"/>
  <c r="P70" i="325"/>
  <c r="N70" i="325"/>
  <c r="L70" i="325"/>
  <c r="BV69" i="325"/>
  <c r="BO69" i="325"/>
  <c r="BN69" i="325"/>
  <c r="BM69" i="325"/>
  <c r="BL69" i="325"/>
  <c r="BP69" i="325" s="1"/>
  <c r="BK69" i="325"/>
  <c r="BJ69" i="325"/>
  <c r="W69" i="325"/>
  <c r="U69" i="325"/>
  <c r="S69" i="325"/>
  <c r="Q69" i="325"/>
  <c r="O69" i="325"/>
  <c r="M69" i="325"/>
  <c r="L69" i="325"/>
  <c r="BV68" i="325"/>
  <c r="BS68" i="325"/>
  <c r="BO68" i="325"/>
  <c r="BN68" i="325"/>
  <c r="BM68" i="325"/>
  <c r="BL68" i="325"/>
  <c r="BK68" i="325"/>
  <c r="BJ68" i="325"/>
  <c r="AA68" i="325"/>
  <c r="X68" i="325"/>
  <c r="W68" i="325"/>
  <c r="T68" i="325"/>
  <c r="S68" i="325"/>
  <c r="P68" i="325"/>
  <c r="O68" i="325"/>
  <c r="L68" i="325"/>
  <c r="H68" i="325"/>
  <c r="C68" i="325"/>
  <c r="AI69" i="325" s="1"/>
  <c r="CC67" i="325"/>
  <c r="BO67" i="325"/>
  <c r="BN67" i="325"/>
  <c r="BM67" i="325"/>
  <c r="BL67" i="325"/>
  <c r="BK67" i="325"/>
  <c r="BJ67" i="325"/>
  <c r="BP67" i="325" s="1"/>
  <c r="Z67" i="325"/>
  <c r="V67" i="325"/>
  <c r="V73" i="325" s="1"/>
  <c r="AB68" i="325" s="1"/>
  <c r="AL68" i="325" s="1"/>
  <c r="AW68" i="325" s="1"/>
  <c r="U67" i="325"/>
  <c r="U73" i="325" s="1"/>
  <c r="AB67" i="325" s="1"/>
  <c r="AL67" i="325" s="1"/>
  <c r="AW67" i="325" s="1"/>
  <c r="R67" i="325"/>
  <c r="R73" i="325" s="1"/>
  <c r="Q67" i="325"/>
  <c r="Q73" i="325" s="1"/>
  <c r="AA67" i="325" s="1"/>
  <c r="N67" i="325"/>
  <c r="N73" i="325" s="1"/>
  <c r="Z68" i="325" s="1"/>
  <c r="M67" i="325"/>
  <c r="M73" i="325" s="1"/>
  <c r="L67" i="325"/>
  <c r="H67" i="325"/>
  <c r="C67" i="325"/>
  <c r="CC66" i="325"/>
  <c r="AQ66" i="325"/>
  <c r="BV65" i="325"/>
  <c r="BS65" i="325"/>
  <c r="BV64" i="325"/>
  <c r="BS64" i="325"/>
  <c r="W62" i="325"/>
  <c r="AB58" i="325" s="1"/>
  <c r="AL58" i="325" s="1"/>
  <c r="AW58" i="325" s="1"/>
  <c r="Q62" i="325"/>
  <c r="AA56" i="325" s="1"/>
  <c r="AK56" i="325" s="1"/>
  <c r="AV56" i="325" s="1"/>
  <c r="M62" i="325"/>
  <c r="Z56" i="325" s="1"/>
  <c r="C62" i="325"/>
  <c r="BV61" i="325"/>
  <c r="BO61" i="325"/>
  <c r="BN61" i="325"/>
  <c r="BM61" i="325"/>
  <c r="BL61" i="325"/>
  <c r="BK61" i="325"/>
  <c r="BJ61" i="325"/>
  <c r="BP61" i="325" s="1"/>
  <c r="W61" i="325"/>
  <c r="V61" i="325"/>
  <c r="S61" i="325"/>
  <c r="R61" i="325"/>
  <c r="O61" i="325"/>
  <c r="N61" i="325"/>
  <c r="L61" i="325"/>
  <c r="H61" i="325"/>
  <c r="CM60" i="325"/>
  <c r="BV60" i="325"/>
  <c r="BS60" i="325"/>
  <c r="BO60" i="325"/>
  <c r="BN60" i="325"/>
  <c r="BM60" i="325"/>
  <c r="BL60" i="325"/>
  <c r="BK60" i="325"/>
  <c r="BP60" i="325" s="1"/>
  <c r="BJ60" i="325"/>
  <c r="X60" i="325"/>
  <c r="U60" i="325"/>
  <c r="T60" i="325"/>
  <c r="Q60" i="325"/>
  <c r="P60" i="325"/>
  <c r="M60" i="325"/>
  <c r="L60" i="325"/>
  <c r="CM59" i="325"/>
  <c r="CC59" i="325"/>
  <c r="BO59" i="325"/>
  <c r="BN59" i="325"/>
  <c r="BM59" i="325"/>
  <c r="BL59" i="325"/>
  <c r="BK59" i="325"/>
  <c r="BJ59" i="325"/>
  <c r="BP59" i="325" s="1"/>
  <c r="X59" i="325"/>
  <c r="V59" i="325"/>
  <c r="T59" i="325"/>
  <c r="R59" i="325"/>
  <c r="R62" i="325" s="1"/>
  <c r="AA57" i="325" s="1"/>
  <c r="P59" i="325"/>
  <c r="N59" i="325"/>
  <c r="L59" i="325"/>
  <c r="H59" i="325"/>
  <c r="CC58" i="325"/>
  <c r="BO58" i="325"/>
  <c r="BN58" i="325"/>
  <c r="BM58" i="325"/>
  <c r="BL58" i="325"/>
  <c r="BP58" i="325" s="1"/>
  <c r="BK58" i="325"/>
  <c r="BJ58" i="325"/>
  <c r="AI58" i="325"/>
  <c r="AP55" i="325" s="1"/>
  <c r="AC58" i="325"/>
  <c r="W58" i="325"/>
  <c r="U58" i="325"/>
  <c r="U62" i="325" s="1"/>
  <c r="AB56" i="325" s="1"/>
  <c r="AL56" i="325" s="1"/>
  <c r="AW56" i="325" s="1"/>
  <c r="S58" i="325"/>
  <c r="Q58" i="325"/>
  <c r="O58" i="325"/>
  <c r="M58" i="325"/>
  <c r="L58" i="325"/>
  <c r="BV57" i="325"/>
  <c r="BO57" i="325"/>
  <c r="BN57" i="325"/>
  <c r="BM57" i="325"/>
  <c r="BL57" i="325"/>
  <c r="BP57" i="325" s="1"/>
  <c r="BK57" i="325"/>
  <c r="BJ57" i="325"/>
  <c r="AI57" i="325"/>
  <c r="AT57" i="325" s="1"/>
  <c r="X57" i="325"/>
  <c r="W57" i="325"/>
  <c r="T57" i="325"/>
  <c r="S57" i="325"/>
  <c r="S62" i="325" s="1"/>
  <c r="AA58" i="325" s="1"/>
  <c r="AK58" i="325" s="1"/>
  <c r="P57" i="325"/>
  <c r="O57" i="325"/>
  <c r="O62" i="325" s="1"/>
  <c r="Z58" i="325" s="1"/>
  <c r="L57" i="325"/>
  <c r="H57" i="325"/>
  <c r="H60" i="325" s="1"/>
  <c r="C57" i="325"/>
  <c r="H58" i="325" s="1"/>
  <c r="BV56" i="325"/>
  <c r="BS56" i="325"/>
  <c r="BO56" i="325"/>
  <c r="BN56" i="325"/>
  <c r="BM56" i="325"/>
  <c r="BL56" i="325"/>
  <c r="BP56" i="325" s="1"/>
  <c r="BK56" i="325"/>
  <c r="BJ56" i="325"/>
  <c r="AM56" i="325"/>
  <c r="AC56" i="325"/>
  <c r="V56" i="325"/>
  <c r="V62" i="325" s="1"/>
  <c r="AB57" i="325" s="1"/>
  <c r="AL57" i="325" s="1"/>
  <c r="AW57" i="325" s="1"/>
  <c r="U56" i="325"/>
  <c r="R56" i="325"/>
  <c r="Q56" i="325"/>
  <c r="N56" i="325"/>
  <c r="N62" i="325" s="1"/>
  <c r="Z57" i="325" s="1"/>
  <c r="M56" i="325"/>
  <c r="L56" i="325"/>
  <c r="H56" i="325"/>
  <c r="C61" i="325" s="1"/>
  <c r="C56" i="325"/>
  <c r="CH55" i="325"/>
  <c r="AO55" i="325"/>
  <c r="CH54" i="325"/>
  <c r="BV53" i="325"/>
  <c r="BS53" i="325"/>
  <c r="BV52" i="325"/>
  <c r="BS52" i="325"/>
  <c r="CC51" i="325"/>
  <c r="X51" i="325"/>
  <c r="M51" i="325"/>
  <c r="Z45" i="325" s="1"/>
  <c r="C51" i="325"/>
  <c r="CC50" i="325"/>
  <c r="BO50" i="325"/>
  <c r="BN50" i="325"/>
  <c r="BM50" i="325"/>
  <c r="BL50" i="325"/>
  <c r="BP50" i="325" s="1"/>
  <c r="BK50" i="325"/>
  <c r="BJ50" i="325"/>
  <c r="W50" i="325"/>
  <c r="V50" i="325"/>
  <c r="S50" i="325"/>
  <c r="R50" i="325"/>
  <c r="R51" i="325" s="1"/>
  <c r="AA46" i="325" s="1"/>
  <c r="O50" i="325"/>
  <c r="N50" i="325"/>
  <c r="L50" i="325"/>
  <c r="H50" i="325"/>
  <c r="BV49" i="325"/>
  <c r="BS49" i="325"/>
  <c r="BO49" i="325"/>
  <c r="BN49" i="325"/>
  <c r="BM49" i="325"/>
  <c r="BL49" i="325"/>
  <c r="BK49" i="325"/>
  <c r="BJ49" i="325"/>
  <c r="BP49" i="325" s="1"/>
  <c r="X49" i="325"/>
  <c r="U49" i="325"/>
  <c r="T49" i="325"/>
  <c r="Q49" i="325"/>
  <c r="P49" i="325"/>
  <c r="M49" i="325"/>
  <c r="L49" i="325"/>
  <c r="C49" i="325"/>
  <c r="BV48" i="325"/>
  <c r="BS48" i="325"/>
  <c r="BO48" i="325"/>
  <c r="BN48" i="325"/>
  <c r="BM48" i="325"/>
  <c r="BL48" i="325"/>
  <c r="BP48" i="325" s="1"/>
  <c r="BK48" i="325"/>
  <c r="BJ48" i="325"/>
  <c r="AW48" i="325"/>
  <c r="AJ48" i="325"/>
  <c r="AF48" i="325"/>
  <c r="AB48" i="325"/>
  <c r="AL48" i="325" s="1"/>
  <c r="X48" i="325"/>
  <c r="V48" i="325"/>
  <c r="T48" i="325"/>
  <c r="T51" i="325" s="1"/>
  <c r="AA48" i="325" s="1"/>
  <c r="R48" i="325"/>
  <c r="P48" i="325"/>
  <c r="N48" i="325"/>
  <c r="L48" i="325"/>
  <c r="BO47" i="325"/>
  <c r="BN47" i="325"/>
  <c r="BM47" i="325"/>
  <c r="BL47" i="325"/>
  <c r="BK47" i="325"/>
  <c r="BP47" i="325" s="1"/>
  <c r="BJ47" i="325"/>
  <c r="AI47" i="325"/>
  <c r="Z47" i="325"/>
  <c r="W47" i="325"/>
  <c r="U47" i="325"/>
  <c r="S47" i="325"/>
  <c r="Q47" i="325"/>
  <c r="O47" i="325"/>
  <c r="M47" i="325"/>
  <c r="L47" i="325"/>
  <c r="BO46" i="325"/>
  <c r="BN46" i="325"/>
  <c r="BM46" i="325"/>
  <c r="BL46" i="325"/>
  <c r="BK46" i="325"/>
  <c r="BJ46" i="325"/>
  <c r="AL46" i="325"/>
  <c r="AW46" i="325" s="1"/>
  <c r="X46" i="325"/>
  <c r="W46" i="325"/>
  <c r="W51" i="325" s="1"/>
  <c r="AB47" i="325" s="1"/>
  <c r="AL47" i="325" s="1"/>
  <c r="AW47" i="325" s="1"/>
  <c r="T46" i="325"/>
  <c r="S46" i="325"/>
  <c r="P46" i="325"/>
  <c r="P51" i="325" s="1"/>
  <c r="Z48" i="325" s="1"/>
  <c r="O46" i="325"/>
  <c r="O51" i="325" s="1"/>
  <c r="L46" i="325"/>
  <c r="H46" i="325"/>
  <c r="C46" i="325"/>
  <c r="H47" i="325" s="1"/>
  <c r="BO45" i="325"/>
  <c r="BN45" i="325"/>
  <c r="BM45" i="325"/>
  <c r="BL45" i="325"/>
  <c r="BK45" i="325"/>
  <c r="BJ45" i="325"/>
  <c r="V45" i="325"/>
  <c r="V51" i="325" s="1"/>
  <c r="AB46" i="325" s="1"/>
  <c r="U45" i="325"/>
  <c r="R45" i="325"/>
  <c r="Q45" i="325"/>
  <c r="Q51" i="325" s="1"/>
  <c r="AA45" i="325" s="1"/>
  <c r="N45" i="325"/>
  <c r="N51" i="325" s="1"/>
  <c r="Z46" i="325" s="1"/>
  <c r="M45" i="325"/>
  <c r="L45" i="325"/>
  <c r="H45" i="325"/>
  <c r="C50" i="325" s="1"/>
  <c r="C45" i="325"/>
  <c r="CT44" i="325"/>
  <c r="CP44" i="325"/>
  <c r="CK44" i="325"/>
  <c r="CF44" i="325"/>
  <c r="BY44" i="325"/>
  <c r="V40" i="325"/>
  <c r="AB35" i="325" s="1"/>
  <c r="U40" i="325"/>
  <c r="AB34" i="325" s="1"/>
  <c r="AL34" i="325" s="1"/>
  <c r="AW34" i="325" s="1"/>
  <c r="N40" i="325"/>
  <c r="M40" i="325"/>
  <c r="Z34" i="325" s="1"/>
  <c r="C40" i="325"/>
  <c r="BO39" i="325"/>
  <c r="BN39" i="325"/>
  <c r="BM39" i="325"/>
  <c r="BL39" i="325"/>
  <c r="BP39" i="325" s="1"/>
  <c r="BK39" i="325"/>
  <c r="BJ39" i="325"/>
  <c r="W39" i="325"/>
  <c r="V39" i="325"/>
  <c r="S39" i="325"/>
  <c r="R39" i="325"/>
  <c r="O39" i="325"/>
  <c r="N39" i="325"/>
  <c r="L39" i="325"/>
  <c r="H39" i="325"/>
  <c r="C39" i="325"/>
  <c r="BO38" i="325"/>
  <c r="BN38" i="325"/>
  <c r="BM38" i="325"/>
  <c r="BL38" i="325"/>
  <c r="BK38" i="325"/>
  <c r="BJ38" i="325"/>
  <c r="BP38" i="325" s="1"/>
  <c r="X38" i="325"/>
  <c r="U38" i="325"/>
  <c r="T38" i="325"/>
  <c r="Q38" i="325"/>
  <c r="P38" i="325"/>
  <c r="M38" i="325"/>
  <c r="L38" i="325"/>
  <c r="H38" i="325"/>
  <c r="BO37" i="325"/>
  <c r="BN37" i="325"/>
  <c r="BM37" i="325"/>
  <c r="BL37" i="325"/>
  <c r="BK37" i="325"/>
  <c r="BP37" i="325" s="1"/>
  <c r="BJ37" i="325"/>
  <c r="AI37" i="325"/>
  <c r="X37" i="325"/>
  <c r="V37" i="325"/>
  <c r="T37" i="325"/>
  <c r="R37" i="325"/>
  <c r="P37" i="325"/>
  <c r="N37" i="325"/>
  <c r="L37" i="325"/>
  <c r="BO36" i="325"/>
  <c r="BN36" i="325"/>
  <c r="BM36" i="325"/>
  <c r="BL36" i="325"/>
  <c r="BP36" i="325" s="1"/>
  <c r="BK36" i="325"/>
  <c r="BJ36" i="325"/>
  <c r="AI36" i="325"/>
  <c r="W36" i="325"/>
  <c r="U36" i="325"/>
  <c r="S36" i="325"/>
  <c r="Q36" i="325"/>
  <c r="Q40" i="325" s="1"/>
  <c r="AA34" i="325" s="1"/>
  <c r="O36" i="325"/>
  <c r="M36" i="325"/>
  <c r="L36" i="325"/>
  <c r="H36" i="325"/>
  <c r="BO35" i="325"/>
  <c r="BN35" i="325"/>
  <c r="BM35" i="325"/>
  <c r="BL35" i="325"/>
  <c r="BK35" i="325"/>
  <c r="BP35" i="325" s="1"/>
  <c r="BJ35" i="325"/>
  <c r="AL35" i="325"/>
  <c r="AW35" i="325" s="1"/>
  <c r="AI35" i="325"/>
  <c r="Z35" i="325"/>
  <c r="AD35" i="325" s="1"/>
  <c r="X35" i="325"/>
  <c r="X40" i="325" s="1"/>
  <c r="AB37" i="325" s="1"/>
  <c r="AL37" i="325" s="1"/>
  <c r="AW37" i="325" s="1"/>
  <c r="W35" i="325"/>
  <c r="T35" i="325"/>
  <c r="S35" i="325"/>
  <c r="S40" i="325" s="1"/>
  <c r="AA36" i="325" s="1"/>
  <c r="P35" i="325"/>
  <c r="P40" i="325" s="1"/>
  <c r="Z37" i="325" s="1"/>
  <c r="O35" i="325"/>
  <c r="L35" i="325"/>
  <c r="H35" i="325"/>
  <c r="H37" i="325" s="1"/>
  <c r="C35" i="325"/>
  <c r="BO34" i="325"/>
  <c r="BN34" i="325"/>
  <c r="BM34" i="325"/>
  <c r="BL34" i="325"/>
  <c r="BK34" i="325"/>
  <c r="BP34" i="325" s="1"/>
  <c r="BJ34" i="325"/>
  <c r="AI34" i="325"/>
  <c r="V34" i="325"/>
  <c r="U34" i="325"/>
  <c r="R34" i="325"/>
  <c r="R40" i="325" s="1"/>
  <c r="AA35" i="325" s="1"/>
  <c r="Q34" i="325"/>
  <c r="N34" i="325"/>
  <c r="M34" i="325"/>
  <c r="L34" i="325"/>
  <c r="H34" i="325"/>
  <c r="C37" i="325" s="1"/>
  <c r="C34" i="325"/>
  <c r="C38" i="325" s="1"/>
  <c r="M29" i="325"/>
  <c r="C29" i="325"/>
  <c r="BO28" i="325"/>
  <c r="BN28" i="325"/>
  <c r="BM28" i="325"/>
  <c r="BL28" i="325"/>
  <c r="BP28" i="325" s="1"/>
  <c r="BK28" i="325"/>
  <c r="BJ28" i="325"/>
  <c r="W28" i="325"/>
  <c r="V28" i="325"/>
  <c r="S28" i="325"/>
  <c r="R28" i="325"/>
  <c r="R29" i="325" s="1"/>
  <c r="AA24" i="325" s="1"/>
  <c r="O28" i="325"/>
  <c r="N28" i="325"/>
  <c r="L28" i="325"/>
  <c r="H28" i="325"/>
  <c r="BO27" i="325"/>
  <c r="BN27" i="325"/>
  <c r="BM27" i="325"/>
  <c r="BL27" i="325"/>
  <c r="BK27" i="325"/>
  <c r="BJ27" i="325"/>
  <c r="BP27" i="325" s="1"/>
  <c r="X27" i="325"/>
  <c r="U27" i="325"/>
  <c r="T27" i="325"/>
  <c r="Q27" i="325"/>
  <c r="P27" i="325"/>
  <c r="M27" i="325"/>
  <c r="L27" i="325"/>
  <c r="H27" i="325"/>
  <c r="BO26" i="325"/>
  <c r="BN26" i="325"/>
  <c r="BM26" i="325"/>
  <c r="BL26" i="325"/>
  <c r="BK26" i="325"/>
  <c r="BJ26" i="325"/>
  <c r="AJ26" i="325"/>
  <c r="AB26" i="325"/>
  <c r="X26" i="325"/>
  <c r="V26" i="325"/>
  <c r="T26" i="325"/>
  <c r="R26" i="325"/>
  <c r="P26" i="325"/>
  <c r="N26" i="325"/>
  <c r="L26" i="325"/>
  <c r="BO25" i="325"/>
  <c r="BN25" i="325"/>
  <c r="BM25" i="325"/>
  <c r="BL25" i="325"/>
  <c r="BK25" i="325"/>
  <c r="BJ25" i="325"/>
  <c r="W25" i="325"/>
  <c r="U25" i="325"/>
  <c r="S25" i="325"/>
  <c r="Q25" i="325"/>
  <c r="O25" i="325"/>
  <c r="M25" i="325"/>
  <c r="L25" i="325"/>
  <c r="H25" i="325"/>
  <c r="BO24" i="325"/>
  <c r="BN24" i="325"/>
  <c r="BM24" i="325"/>
  <c r="BL24" i="325"/>
  <c r="BP24" i="325" s="1"/>
  <c r="BK24" i="325"/>
  <c r="BJ24" i="325"/>
  <c r="X24" i="325"/>
  <c r="X29" i="325" s="1"/>
  <c r="W24" i="325"/>
  <c r="T24" i="325"/>
  <c r="T29" i="325" s="1"/>
  <c r="AA26" i="325" s="1"/>
  <c r="AK26" i="325" s="1"/>
  <c r="S24" i="325"/>
  <c r="S29" i="325" s="1"/>
  <c r="AA25" i="325" s="1"/>
  <c r="P24" i="325"/>
  <c r="P29" i="325" s="1"/>
  <c r="Z26" i="325" s="1"/>
  <c r="O24" i="325"/>
  <c r="L24" i="325"/>
  <c r="H24" i="325"/>
  <c r="C24" i="325"/>
  <c r="AI25" i="325" s="1"/>
  <c r="AT25" i="325" s="1"/>
  <c r="CA23" i="325"/>
  <c r="BO23" i="325"/>
  <c r="BN23" i="325"/>
  <c r="BM23" i="325"/>
  <c r="BL23" i="325"/>
  <c r="BK23" i="325"/>
  <c r="BJ23" i="325"/>
  <c r="BP23" i="325" s="1"/>
  <c r="AJ23" i="325"/>
  <c r="Z23" i="325"/>
  <c r="V23" i="325"/>
  <c r="U23" i="325"/>
  <c r="U29" i="325" s="1"/>
  <c r="AB23" i="325" s="1"/>
  <c r="AL23" i="325" s="1"/>
  <c r="AW23" i="325" s="1"/>
  <c r="R23" i="325"/>
  <c r="Q23" i="325"/>
  <c r="Q29" i="325" s="1"/>
  <c r="AA23" i="325" s="1"/>
  <c r="N23" i="325"/>
  <c r="M23" i="325"/>
  <c r="L23" i="325"/>
  <c r="H23" i="325"/>
  <c r="C23" i="325"/>
  <c r="CF19" i="325"/>
  <c r="CK23" i="325" s="1"/>
  <c r="X18" i="325"/>
  <c r="P18" i="325"/>
  <c r="Z15" i="325" s="1"/>
  <c r="O18" i="325"/>
  <c r="Z14" i="325" s="1"/>
  <c r="C18" i="325"/>
  <c r="BO17" i="325"/>
  <c r="BN17" i="325"/>
  <c r="BM17" i="325"/>
  <c r="BL17" i="325"/>
  <c r="BP17" i="325" s="1"/>
  <c r="BK17" i="325"/>
  <c r="BJ17" i="325"/>
  <c r="W17" i="325"/>
  <c r="V17" i="325"/>
  <c r="S17" i="325"/>
  <c r="R17" i="325"/>
  <c r="O17" i="325"/>
  <c r="N17" i="325"/>
  <c r="L17" i="325"/>
  <c r="H17" i="325"/>
  <c r="BO16" i="325"/>
  <c r="BN16" i="325"/>
  <c r="BM16" i="325"/>
  <c r="BL16" i="325"/>
  <c r="BK16" i="325"/>
  <c r="BP16" i="325" s="1"/>
  <c r="BJ16" i="325"/>
  <c r="X16" i="325"/>
  <c r="U16" i="325"/>
  <c r="T16" i="325"/>
  <c r="Q16" i="325"/>
  <c r="P16" i="325"/>
  <c r="M16" i="325"/>
  <c r="L16" i="325"/>
  <c r="BO15" i="325"/>
  <c r="BN15" i="325"/>
  <c r="BM15" i="325"/>
  <c r="BL15" i="325"/>
  <c r="BP15" i="325" s="1"/>
  <c r="BK15" i="325"/>
  <c r="BJ15" i="325"/>
  <c r="AI15" i="325"/>
  <c r="AB15" i="325"/>
  <c r="AL15" i="325" s="1"/>
  <c r="AW15" i="325" s="1"/>
  <c r="X15" i="325"/>
  <c r="V15" i="325"/>
  <c r="V18" i="325" s="1"/>
  <c r="AB13" i="325" s="1"/>
  <c r="AL13" i="325" s="1"/>
  <c r="AW13" i="325" s="1"/>
  <c r="T15" i="325"/>
  <c r="R15" i="325"/>
  <c r="P15" i="325"/>
  <c r="N15" i="325"/>
  <c r="L15" i="325"/>
  <c r="BO14" i="325"/>
  <c r="BN14" i="325"/>
  <c r="BM14" i="325"/>
  <c r="BL14" i="325"/>
  <c r="BP14" i="325" s="1"/>
  <c r="BK14" i="325"/>
  <c r="BJ14" i="325"/>
  <c r="AI14" i="325"/>
  <c r="AT14" i="325" s="1"/>
  <c r="AE14" i="325"/>
  <c r="W14" i="325"/>
  <c r="U14" i="325"/>
  <c r="S14" i="325"/>
  <c r="Q14" i="325"/>
  <c r="O14" i="325"/>
  <c r="M14" i="325"/>
  <c r="L14" i="325"/>
  <c r="H14" i="325"/>
  <c r="BO13" i="325"/>
  <c r="BN13" i="325"/>
  <c r="BM13" i="325"/>
  <c r="BL13" i="325"/>
  <c r="BP13" i="325" s="1"/>
  <c r="BK13" i="325"/>
  <c r="BJ13" i="325"/>
  <c r="AI13" i="325"/>
  <c r="AE13" i="325"/>
  <c r="X13" i="325"/>
  <c r="W13" i="325"/>
  <c r="W18" i="325" s="1"/>
  <c r="AB14" i="325" s="1"/>
  <c r="AL14" i="325" s="1"/>
  <c r="AW14" i="325" s="1"/>
  <c r="T13" i="325"/>
  <c r="S13" i="325"/>
  <c r="P13" i="325"/>
  <c r="O13" i="325"/>
  <c r="L13" i="325"/>
  <c r="H13" i="325"/>
  <c r="H16" i="325" s="1"/>
  <c r="C13" i="325"/>
  <c r="BO12" i="325"/>
  <c r="BN12" i="325"/>
  <c r="BM12" i="325"/>
  <c r="BL12" i="325"/>
  <c r="BP12" i="325" s="1"/>
  <c r="BK12" i="325"/>
  <c r="BJ12" i="325"/>
  <c r="AI12" i="325"/>
  <c r="AE12" i="325"/>
  <c r="AA12" i="325"/>
  <c r="V12" i="325"/>
  <c r="U12" i="325"/>
  <c r="U18" i="325" s="1"/>
  <c r="AB12" i="325" s="1"/>
  <c r="AL12" i="325" s="1"/>
  <c r="AW12" i="325" s="1"/>
  <c r="R12" i="325"/>
  <c r="R18" i="325" s="1"/>
  <c r="AA13" i="325" s="1"/>
  <c r="Q12" i="325"/>
  <c r="Q18" i="325" s="1"/>
  <c r="N12" i="325"/>
  <c r="N18" i="325" s="1"/>
  <c r="Z13" i="325" s="1"/>
  <c r="M12" i="325"/>
  <c r="M18" i="325" s="1"/>
  <c r="Z12" i="325" s="1"/>
  <c r="L12" i="325"/>
  <c r="H12" i="325"/>
  <c r="C17" i="325" s="1"/>
  <c r="C12" i="325"/>
  <c r="C16" i="325" s="1"/>
  <c r="AP11" i="325"/>
  <c r="BO94" i="324"/>
  <c r="BN94" i="324"/>
  <c r="BM94" i="324"/>
  <c r="BL94" i="324"/>
  <c r="BK94" i="324"/>
  <c r="BJ94" i="324"/>
  <c r="BO93" i="324"/>
  <c r="BN93" i="324"/>
  <c r="BM93" i="324"/>
  <c r="BL93" i="324"/>
  <c r="BK93" i="324"/>
  <c r="BJ93" i="324"/>
  <c r="BO92" i="324"/>
  <c r="BN92" i="324"/>
  <c r="BM92" i="324"/>
  <c r="BL92" i="324"/>
  <c r="BK92" i="324"/>
  <c r="BJ92" i="324"/>
  <c r="BO91" i="324"/>
  <c r="BN91" i="324"/>
  <c r="BM91" i="324"/>
  <c r="BL91" i="324"/>
  <c r="BK91" i="324"/>
  <c r="BJ91" i="324"/>
  <c r="BO90" i="324"/>
  <c r="BN90" i="324"/>
  <c r="BM90" i="324"/>
  <c r="BL90" i="324"/>
  <c r="BK90" i="324"/>
  <c r="BJ90" i="324"/>
  <c r="BO89" i="324"/>
  <c r="BN89" i="324"/>
  <c r="BM89" i="324"/>
  <c r="BL89" i="324"/>
  <c r="BK89" i="324"/>
  <c r="BJ89" i="324"/>
  <c r="BV77" i="324"/>
  <c r="BV76" i="324"/>
  <c r="BS76" i="324"/>
  <c r="CC75" i="324"/>
  <c r="CC74" i="324"/>
  <c r="C74" i="324"/>
  <c r="BV73" i="324"/>
  <c r="BS73" i="324"/>
  <c r="W73" i="324"/>
  <c r="AB69" i="324" s="1"/>
  <c r="AL69" i="324" s="1"/>
  <c r="AW69" i="324" s="1"/>
  <c r="V73" i="324"/>
  <c r="S73" i="324"/>
  <c r="O73" i="324"/>
  <c r="N73" i="324"/>
  <c r="Z68" i="324" s="1"/>
  <c r="C73" i="324"/>
  <c r="BV72" i="324"/>
  <c r="BS72" i="324"/>
  <c r="BO72" i="324"/>
  <c r="BN72" i="324"/>
  <c r="BM72" i="324"/>
  <c r="BL72" i="324"/>
  <c r="BK72" i="324"/>
  <c r="BP72" i="324" s="1"/>
  <c r="BJ72" i="324"/>
  <c r="W72" i="324"/>
  <c r="V72" i="324"/>
  <c r="S72" i="324"/>
  <c r="R72" i="324"/>
  <c r="O72" i="324"/>
  <c r="N72" i="324"/>
  <c r="L72" i="324"/>
  <c r="CH71" i="324"/>
  <c r="BO71" i="324"/>
  <c r="BN71" i="324"/>
  <c r="BM71" i="324"/>
  <c r="BL71" i="324"/>
  <c r="BP71" i="324" s="1"/>
  <c r="BK71" i="324"/>
  <c r="BJ71" i="324"/>
  <c r="X71" i="324"/>
  <c r="U71" i="324"/>
  <c r="T71" i="324"/>
  <c r="Q71" i="324"/>
  <c r="P71" i="324"/>
  <c r="M71" i="324"/>
  <c r="L71" i="324"/>
  <c r="C71" i="324"/>
  <c r="CH70" i="324"/>
  <c r="BO70" i="324"/>
  <c r="BN70" i="324"/>
  <c r="BM70" i="324"/>
  <c r="BL70" i="324"/>
  <c r="BK70" i="324"/>
  <c r="BP70" i="324" s="1"/>
  <c r="BJ70" i="324"/>
  <c r="AI70" i="324"/>
  <c r="X70" i="324"/>
  <c r="V70" i="324"/>
  <c r="V74" i="324" s="1"/>
  <c r="T70" i="324"/>
  <c r="R70" i="324"/>
  <c r="P70" i="324"/>
  <c r="N70" i="324"/>
  <c r="N74" i="324" s="1"/>
  <c r="L70" i="324"/>
  <c r="H70" i="324"/>
  <c r="BV69" i="324"/>
  <c r="BO69" i="324"/>
  <c r="BN69" i="324"/>
  <c r="BM69" i="324"/>
  <c r="BL69" i="324"/>
  <c r="BK69" i="324"/>
  <c r="BJ69" i="324"/>
  <c r="BP69" i="324" s="1"/>
  <c r="Z69" i="324"/>
  <c r="W69" i="324"/>
  <c r="U69" i="324"/>
  <c r="S69" i="324"/>
  <c r="Q69" i="324"/>
  <c r="O69" i="324"/>
  <c r="M69" i="324"/>
  <c r="L69" i="324"/>
  <c r="C69" i="324"/>
  <c r="BV68" i="324"/>
  <c r="BS68" i="324"/>
  <c r="BO68" i="324"/>
  <c r="BN68" i="324"/>
  <c r="BM68" i="324"/>
  <c r="BL68" i="324"/>
  <c r="BK68" i="324"/>
  <c r="BJ68" i="324"/>
  <c r="AJ68" i="324"/>
  <c r="AU68" i="324" s="1"/>
  <c r="AB68" i="324"/>
  <c r="AL68" i="324" s="1"/>
  <c r="AW68" i="324" s="1"/>
  <c r="X68" i="324"/>
  <c r="W68" i="324"/>
  <c r="T68" i="324"/>
  <c r="S68" i="324"/>
  <c r="P68" i="324"/>
  <c r="O68" i="324"/>
  <c r="L68" i="324"/>
  <c r="H68" i="324"/>
  <c r="H71" i="324" s="1"/>
  <c r="C68" i="324"/>
  <c r="CC67" i="324"/>
  <c r="BO67" i="324"/>
  <c r="BN67" i="324"/>
  <c r="BM67" i="324"/>
  <c r="BL67" i="324"/>
  <c r="BP67" i="324" s="1"/>
  <c r="BK67" i="324"/>
  <c r="BJ67" i="324"/>
  <c r="AI67" i="324"/>
  <c r="AT67" i="324" s="1"/>
  <c r="V67" i="324"/>
  <c r="U67" i="324"/>
  <c r="R67" i="324"/>
  <c r="R73" i="324" s="1"/>
  <c r="AA68" i="324" s="1"/>
  <c r="Q67" i="324"/>
  <c r="Q73" i="324" s="1"/>
  <c r="AA67" i="324" s="1"/>
  <c r="N67" i="324"/>
  <c r="M67" i="324"/>
  <c r="L67" i="324"/>
  <c r="H67" i="324"/>
  <c r="C67" i="324"/>
  <c r="CC66" i="324"/>
  <c r="AN66" i="324"/>
  <c r="BV65" i="324"/>
  <c r="BS65" i="324"/>
  <c r="BV64" i="324"/>
  <c r="BS64" i="324"/>
  <c r="W62" i="324"/>
  <c r="O62" i="324"/>
  <c r="Z58" i="324" s="1"/>
  <c r="C62" i="324"/>
  <c r="BV61" i="324"/>
  <c r="BO61" i="324"/>
  <c r="BN61" i="324"/>
  <c r="BM61" i="324"/>
  <c r="BL61" i="324"/>
  <c r="BP61" i="324" s="1"/>
  <c r="BK61" i="324"/>
  <c r="BJ61" i="324"/>
  <c r="W61" i="324"/>
  <c r="V61" i="324"/>
  <c r="S61" i="324"/>
  <c r="R61" i="324"/>
  <c r="O61" i="324"/>
  <c r="N61" i="324"/>
  <c r="L61" i="324"/>
  <c r="H61" i="324"/>
  <c r="C61" i="324"/>
  <c r="CM60" i="324"/>
  <c r="BV60" i="324"/>
  <c r="BS60" i="324"/>
  <c r="BO60" i="324"/>
  <c r="BN60" i="324"/>
  <c r="BM60" i="324"/>
  <c r="BL60" i="324"/>
  <c r="BP60" i="324" s="1"/>
  <c r="BK60" i="324"/>
  <c r="BJ60" i="324"/>
  <c r="X60" i="324"/>
  <c r="U60" i="324"/>
  <c r="T60" i="324"/>
  <c r="Q60" i="324"/>
  <c r="P60" i="324"/>
  <c r="M60" i="324"/>
  <c r="L60" i="324"/>
  <c r="CM59" i="324"/>
  <c r="CC59" i="324"/>
  <c r="BO59" i="324"/>
  <c r="BN59" i="324"/>
  <c r="BM59" i="324"/>
  <c r="BL59" i="324"/>
  <c r="BK59" i="324"/>
  <c r="BJ59" i="324"/>
  <c r="BP59" i="324" s="1"/>
  <c r="AI59" i="324"/>
  <c r="X59" i="324"/>
  <c r="V59" i="324"/>
  <c r="T59" i="324"/>
  <c r="R59" i="324"/>
  <c r="P59" i="324"/>
  <c r="N59" i="324"/>
  <c r="L59" i="324"/>
  <c r="C59" i="324"/>
  <c r="CC58" i="324"/>
  <c r="BO58" i="324"/>
  <c r="BN58" i="324"/>
  <c r="BM58" i="324"/>
  <c r="BL58" i="324"/>
  <c r="BP58" i="324" s="1"/>
  <c r="BK58" i="324"/>
  <c r="BJ58" i="324"/>
  <c r="AI58" i="324"/>
  <c r="AP55" i="324" s="1"/>
  <c r="AB58" i="324"/>
  <c r="AL58" i="324" s="1"/>
  <c r="AW58" i="324" s="1"/>
  <c r="W58" i="324"/>
  <c r="U58" i="324"/>
  <c r="U62" i="324" s="1"/>
  <c r="AB56" i="324" s="1"/>
  <c r="S58" i="324"/>
  <c r="Q58" i="324"/>
  <c r="O58" i="324"/>
  <c r="M58" i="324"/>
  <c r="M62" i="324" s="1"/>
  <c r="Z56" i="324" s="1"/>
  <c r="L58" i="324"/>
  <c r="BV57" i="324"/>
  <c r="BO57" i="324"/>
  <c r="BN57" i="324"/>
  <c r="BM57" i="324"/>
  <c r="BL57" i="324"/>
  <c r="BK57" i="324"/>
  <c r="BP57" i="324" s="1"/>
  <c r="BJ57" i="324"/>
  <c r="AL57" i="324"/>
  <c r="AW57" i="324" s="1"/>
  <c r="X57" i="324"/>
  <c r="W57" i="324"/>
  <c r="T57" i="324"/>
  <c r="T62" i="324" s="1"/>
  <c r="AA59" i="324" s="1"/>
  <c r="S57" i="324"/>
  <c r="P57" i="324"/>
  <c r="O57" i="324"/>
  <c r="L57" i="324"/>
  <c r="H57" i="324"/>
  <c r="H60" i="324" s="1"/>
  <c r="C57" i="324"/>
  <c r="H58" i="324" s="1"/>
  <c r="BV56" i="324"/>
  <c r="BS56" i="324"/>
  <c r="BO56" i="324"/>
  <c r="BN56" i="324"/>
  <c r="BM56" i="324"/>
  <c r="BL56" i="324"/>
  <c r="BK56" i="324"/>
  <c r="BP56" i="324" s="1"/>
  <c r="BJ56" i="324"/>
  <c r="AL56" i="324"/>
  <c r="AW56" i="324" s="1"/>
  <c r="AA56" i="324"/>
  <c r="V56" i="324"/>
  <c r="V62" i="324" s="1"/>
  <c r="AB57" i="324" s="1"/>
  <c r="U56" i="324"/>
  <c r="R56" i="324"/>
  <c r="R62" i="324" s="1"/>
  <c r="AA57" i="324" s="1"/>
  <c r="Q56" i="324"/>
  <c r="Q62" i="324" s="1"/>
  <c r="N56" i="324"/>
  <c r="N62" i="324" s="1"/>
  <c r="Z57" i="324" s="1"/>
  <c r="M56" i="324"/>
  <c r="L56" i="324"/>
  <c r="H56" i="324"/>
  <c r="AI57" i="324" s="1"/>
  <c r="C56" i="324"/>
  <c r="C60" i="324" s="1"/>
  <c r="CH55" i="324"/>
  <c r="CH54" i="324"/>
  <c r="BV53" i="324"/>
  <c r="BS53" i="324"/>
  <c r="BV52" i="324"/>
  <c r="BS52" i="324"/>
  <c r="CC51" i="324"/>
  <c r="V51" i="324"/>
  <c r="AB46" i="324" s="1"/>
  <c r="AL46" i="324" s="1"/>
  <c r="AW46" i="324" s="1"/>
  <c r="Q51" i="324"/>
  <c r="AA45" i="324" s="1"/>
  <c r="C51" i="324"/>
  <c r="CC50" i="324"/>
  <c r="BO50" i="324"/>
  <c r="BN50" i="324"/>
  <c r="BM50" i="324"/>
  <c r="BL50" i="324"/>
  <c r="BP50" i="324" s="1"/>
  <c r="BK50" i="324"/>
  <c r="BJ50" i="324"/>
  <c r="W50" i="324"/>
  <c r="V50" i="324"/>
  <c r="S50" i="324"/>
  <c r="R50" i="324"/>
  <c r="O50" i="324"/>
  <c r="N50" i="324"/>
  <c r="N51" i="324" s="1"/>
  <c r="Z46" i="324" s="1"/>
  <c r="L50" i="324"/>
  <c r="BV49" i="324"/>
  <c r="BS49" i="324"/>
  <c r="BO49" i="324"/>
  <c r="BN49" i="324"/>
  <c r="BM49" i="324"/>
  <c r="BL49" i="324"/>
  <c r="BP49" i="324" s="1"/>
  <c r="BK49" i="324"/>
  <c r="BJ49" i="324"/>
  <c r="X49" i="324"/>
  <c r="U49" i="324"/>
  <c r="T49" i="324"/>
  <c r="Q49" i="324"/>
  <c r="P49" i="324"/>
  <c r="M49" i="324"/>
  <c r="L49" i="324"/>
  <c r="H49" i="324"/>
  <c r="BV48" i="324"/>
  <c r="BS48" i="324"/>
  <c r="BO48" i="324"/>
  <c r="BN48" i="324"/>
  <c r="BM48" i="324"/>
  <c r="BL48" i="324"/>
  <c r="BK48" i="324"/>
  <c r="BJ48" i="324"/>
  <c r="BP48" i="324" s="1"/>
  <c r="AT48" i="324"/>
  <c r="AI48" i="324"/>
  <c r="Z48" i="324"/>
  <c r="X48" i="324"/>
  <c r="V48" i="324"/>
  <c r="T48" i="324"/>
  <c r="R48" i="324"/>
  <c r="P48" i="324"/>
  <c r="N48" i="324"/>
  <c r="L48" i="324"/>
  <c r="H48" i="324"/>
  <c r="BO47" i="324"/>
  <c r="BN47" i="324"/>
  <c r="BM47" i="324"/>
  <c r="BL47" i="324"/>
  <c r="BK47" i="324"/>
  <c r="BJ47" i="324"/>
  <c r="W47" i="324"/>
  <c r="U47" i="324"/>
  <c r="S47" i="324"/>
  <c r="Q47" i="324"/>
  <c r="O47" i="324"/>
  <c r="M47" i="324"/>
  <c r="L47" i="324"/>
  <c r="C47" i="324"/>
  <c r="BO46" i="324"/>
  <c r="BN46" i="324"/>
  <c r="BM46" i="324"/>
  <c r="BL46" i="324"/>
  <c r="BK46" i="324"/>
  <c r="BJ46" i="324"/>
  <c r="BP46" i="324" s="1"/>
  <c r="X46" i="324"/>
  <c r="X51" i="324" s="1"/>
  <c r="AB48" i="324" s="1"/>
  <c r="AL48" i="324" s="1"/>
  <c r="AW48" i="324" s="1"/>
  <c r="W46" i="324"/>
  <c r="T46" i="324"/>
  <c r="S46" i="324"/>
  <c r="S51" i="324" s="1"/>
  <c r="AA47" i="324" s="1"/>
  <c r="P46" i="324"/>
  <c r="P51" i="324" s="1"/>
  <c r="O46" i="324"/>
  <c r="L46" i="324"/>
  <c r="H46" i="324"/>
  <c r="C46" i="324"/>
  <c r="BO45" i="324"/>
  <c r="BN45" i="324"/>
  <c r="BM45" i="324"/>
  <c r="BL45" i="324"/>
  <c r="BK45" i="324"/>
  <c r="BP45" i="324" s="1"/>
  <c r="BJ45" i="324"/>
  <c r="AI45" i="324"/>
  <c r="AT45" i="324" s="1"/>
  <c r="Z45" i="324"/>
  <c r="V45" i="324"/>
  <c r="U45" i="324"/>
  <c r="U51" i="324" s="1"/>
  <c r="AB45" i="324" s="1"/>
  <c r="AL45" i="324" s="1"/>
  <c r="AW45" i="324" s="1"/>
  <c r="R45" i="324"/>
  <c r="Q45" i="324"/>
  <c r="N45" i="324"/>
  <c r="M45" i="324"/>
  <c r="M51" i="324" s="1"/>
  <c r="L45" i="324"/>
  <c r="H45" i="324"/>
  <c r="C45" i="324"/>
  <c r="C49" i="324" s="1"/>
  <c r="CT44" i="324"/>
  <c r="CP44" i="324"/>
  <c r="CK44" i="324"/>
  <c r="CF44" i="324"/>
  <c r="BY44" i="324"/>
  <c r="AQ44" i="324"/>
  <c r="AN44" i="324"/>
  <c r="O40" i="324"/>
  <c r="Z36" i="324" s="1"/>
  <c r="C40" i="324"/>
  <c r="BO39" i="324"/>
  <c r="BN39" i="324"/>
  <c r="BM39" i="324"/>
  <c r="BL39" i="324"/>
  <c r="BK39" i="324"/>
  <c r="BJ39" i="324"/>
  <c r="W39" i="324"/>
  <c r="V39" i="324"/>
  <c r="S39" i="324"/>
  <c r="R39" i="324"/>
  <c r="O39" i="324"/>
  <c r="N39" i="324"/>
  <c r="L39" i="324"/>
  <c r="BO38" i="324"/>
  <c r="BN38" i="324"/>
  <c r="BM38" i="324"/>
  <c r="BL38" i="324"/>
  <c r="BP38" i="324" s="1"/>
  <c r="BK38" i="324"/>
  <c r="BJ38" i="324"/>
  <c r="X38" i="324"/>
  <c r="U38" i="324"/>
  <c r="T38" i="324"/>
  <c r="Q38" i="324"/>
  <c r="P38" i="324"/>
  <c r="M38" i="324"/>
  <c r="L38" i="324"/>
  <c r="BO37" i="324"/>
  <c r="BN37" i="324"/>
  <c r="BM37" i="324"/>
  <c r="BL37" i="324"/>
  <c r="BP37" i="324" s="1"/>
  <c r="BK37" i="324"/>
  <c r="BJ37" i="324"/>
  <c r="AI37" i="324"/>
  <c r="X37" i="324"/>
  <c r="V37" i="324"/>
  <c r="T37" i="324"/>
  <c r="R37" i="324"/>
  <c r="P37" i="324"/>
  <c r="N37" i="324"/>
  <c r="L37" i="324"/>
  <c r="BO36" i="324"/>
  <c r="BN36" i="324"/>
  <c r="BM36" i="324"/>
  <c r="BL36" i="324"/>
  <c r="BP36" i="324" s="1"/>
  <c r="BK36" i="324"/>
  <c r="BJ36" i="324"/>
  <c r="AI36" i="324"/>
  <c r="W36" i="324"/>
  <c r="U36" i="324"/>
  <c r="S36" i="324"/>
  <c r="Q36" i="324"/>
  <c r="O36" i="324"/>
  <c r="M36" i="324"/>
  <c r="L36" i="324"/>
  <c r="BO35" i="324"/>
  <c r="BN35" i="324"/>
  <c r="BM35" i="324"/>
  <c r="BL35" i="324"/>
  <c r="BP35" i="324" s="1"/>
  <c r="BK35" i="324"/>
  <c r="BJ35" i="324"/>
  <c r="AI35" i="324"/>
  <c r="X35" i="324"/>
  <c r="X40" i="324" s="1"/>
  <c r="AB37" i="324" s="1"/>
  <c r="AL37" i="324" s="1"/>
  <c r="AW37" i="324" s="1"/>
  <c r="W35" i="324"/>
  <c r="W40" i="324" s="1"/>
  <c r="AB36" i="324" s="1"/>
  <c r="AL36" i="324" s="1"/>
  <c r="AW36" i="324" s="1"/>
  <c r="T35" i="324"/>
  <c r="T40" i="324" s="1"/>
  <c r="AA37" i="324" s="1"/>
  <c r="S35" i="324"/>
  <c r="P35" i="324"/>
  <c r="P40" i="324" s="1"/>
  <c r="Z37" i="324" s="1"/>
  <c r="O35" i="324"/>
  <c r="L35" i="324"/>
  <c r="H35" i="324"/>
  <c r="H38" i="324" s="1"/>
  <c r="C35" i="324"/>
  <c r="H39" i="324" s="1"/>
  <c r="BO34" i="324"/>
  <c r="BN34" i="324"/>
  <c r="BM34" i="324"/>
  <c r="BL34" i="324"/>
  <c r="BP34" i="324" s="1"/>
  <c r="BK34" i="324"/>
  <c r="BJ34" i="324"/>
  <c r="AI34" i="324"/>
  <c r="AT34" i="324" s="1"/>
  <c r="V34" i="324"/>
  <c r="U34" i="324"/>
  <c r="U40" i="324" s="1"/>
  <c r="AB34" i="324" s="1"/>
  <c r="AL34" i="324" s="1"/>
  <c r="AW34" i="324" s="1"/>
  <c r="R34" i="324"/>
  <c r="R40" i="324" s="1"/>
  <c r="AA35" i="324" s="1"/>
  <c r="Q34" i="324"/>
  <c r="Q40" i="324" s="1"/>
  <c r="AA34" i="324" s="1"/>
  <c r="N34" i="324"/>
  <c r="M34" i="324"/>
  <c r="M40" i="324" s="1"/>
  <c r="Z34" i="324" s="1"/>
  <c r="L34" i="324"/>
  <c r="H34" i="324"/>
  <c r="C39" i="324" s="1"/>
  <c r="C34" i="324"/>
  <c r="C38" i="324" s="1"/>
  <c r="AN33" i="324"/>
  <c r="N29" i="324"/>
  <c r="Z24" i="324" s="1"/>
  <c r="C29" i="324"/>
  <c r="BO28" i="324"/>
  <c r="BN28" i="324"/>
  <c r="BM28" i="324"/>
  <c r="BL28" i="324"/>
  <c r="BP28" i="324" s="1"/>
  <c r="BK28" i="324"/>
  <c r="BJ28" i="324"/>
  <c r="W28" i="324"/>
  <c r="V28" i="324"/>
  <c r="S28" i="324"/>
  <c r="R28" i="324"/>
  <c r="O28" i="324"/>
  <c r="N28" i="324"/>
  <c r="L28" i="324"/>
  <c r="H28" i="324"/>
  <c r="BO27" i="324"/>
  <c r="BN27" i="324"/>
  <c r="BM27" i="324"/>
  <c r="BL27" i="324"/>
  <c r="BK27" i="324"/>
  <c r="BJ27" i="324"/>
  <c r="BP27" i="324" s="1"/>
  <c r="X27" i="324"/>
  <c r="U27" i="324"/>
  <c r="T27" i="324"/>
  <c r="Q27" i="324"/>
  <c r="P27" i="324"/>
  <c r="M27" i="324"/>
  <c r="L27" i="324"/>
  <c r="H27" i="324"/>
  <c r="BO26" i="324"/>
  <c r="BN26" i="324"/>
  <c r="BM26" i="324"/>
  <c r="BL26" i="324"/>
  <c r="BK26" i="324"/>
  <c r="BJ26" i="324"/>
  <c r="BP26" i="324" s="1"/>
  <c r="AT26" i="324"/>
  <c r="AL26" i="324"/>
  <c r="AW26" i="324" s="1"/>
  <c r="X26" i="324"/>
  <c r="V26" i="324"/>
  <c r="T26" i="324"/>
  <c r="R26" i="324"/>
  <c r="P26" i="324"/>
  <c r="N26" i="324"/>
  <c r="L26" i="324"/>
  <c r="H26" i="324"/>
  <c r="BO25" i="324"/>
  <c r="BN25" i="324"/>
  <c r="BM25" i="324"/>
  <c r="BL25" i="324"/>
  <c r="BP25" i="324" s="1"/>
  <c r="BK25" i="324"/>
  <c r="BJ25" i="324"/>
  <c r="AI25" i="324"/>
  <c r="AT25" i="324" s="1"/>
  <c r="AE25" i="324"/>
  <c r="W25" i="324"/>
  <c r="U25" i="324"/>
  <c r="S25" i="324"/>
  <c r="Q25" i="324"/>
  <c r="O25" i="324"/>
  <c r="M25" i="324"/>
  <c r="L25" i="324"/>
  <c r="BO24" i="324"/>
  <c r="BN24" i="324"/>
  <c r="BM24" i="324"/>
  <c r="BL24" i="324"/>
  <c r="BK24" i="324"/>
  <c r="BJ24" i="324"/>
  <c r="AJ24" i="324"/>
  <c r="AB24" i="324"/>
  <c r="AL24" i="324" s="1"/>
  <c r="AW24" i="324" s="1"/>
  <c r="X24" i="324"/>
  <c r="X29" i="324" s="1"/>
  <c r="AB26" i="324" s="1"/>
  <c r="W24" i="324"/>
  <c r="W29" i="324" s="1"/>
  <c r="AB25" i="324" s="1"/>
  <c r="AL25" i="324" s="1"/>
  <c r="AW25" i="324" s="1"/>
  <c r="T24" i="324"/>
  <c r="S24" i="324"/>
  <c r="P24" i="324"/>
  <c r="P29" i="324" s="1"/>
  <c r="Z26" i="324" s="1"/>
  <c r="O24" i="324"/>
  <c r="O29" i="324" s="1"/>
  <c r="Z25" i="324" s="1"/>
  <c r="L24" i="324"/>
  <c r="H24" i="324"/>
  <c r="AI26" i="324" s="1"/>
  <c r="AQ22" i="324" s="1"/>
  <c r="C24" i="324"/>
  <c r="H25" i="324" s="1"/>
  <c r="CK23" i="324"/>
  <c r="CA23" i="324"/>
  <c r="BO23" i="324"/>
  <c r="BN23" i="324"/>
  <c r="BM23" i="324"/>
  <c r="BL23" i="324"/>
  <c r="BK23" i="324"/>
  <c r="BP23" i="324" s="1"/>
  <c r="BJ23" i="324"/>
  <c r="AI23" i="324"/>
  <c r="AT23" i="324" s="1"/>
  <c r="V23" i="324"/>
  <c r="V29" i="324" s="1"/>
  <c r="U23" i="324"/>
  <c r="R23" i="324"/>
  <c r="R29" i="324" s="1"/>
  <c r="AA24" i="324" s="1"/>
  <c r="Q23" i="324"/>
  <c r="Q29" i="324" s="1"/>
  <c r="AA23" i="324" s="1"/>
  <c r="N23" i="324"/>
  <c r="M23" i="324"/>
  <c r="L23" i="324"/>
  <c r="H23" i="324"/>
  <c r="C23" i="324"/>
  <c r="C27" i="324" s="1"/>
  <c r="CF19" i="324"/>
  <c r="V18" i="324"/>
  <c r="AB13" i="324" s="1"/>
  <c r="U18" i="324"/>
  <c r="AB12" i="324" s="1"/>
  <c r="N18" i="324"/>
  <c r="M18" i="324"/>
  <c r="C18" i="324"/>
  <c r="BO17" i="324"/>
  <c r="BN17" i="324"/>
  <c r="BM17" i="324"/>
  <c r="BL17" i="324"/>
  <c r="BK17" i="324"/>
  <c r="BP17" i="324" s="1"/>
  <c r="BJ17" i="324"/>
  <c r="W17" i="324"/>
  <c r="V17" i="324"/>
  <c r="S17" i="324"/>
  <c r="R17" i="324"/>
  <c r="O17" i="324"/>
  <c r="N17" i="324"/>
  <c r="L17" i="324"/>
  <c r="H17" i="324"/>
  <c r="BO16" i="324"/>
  <c r="BN16" i="324"/>
  <c r="BM16" i="324"/>
  <c r="BL16" i="324"/>
  <c r="BK16" i="324"/>
  <c r="BJ16" i="324"/>
  <c r="BP16" i="324" s="1"/>
  <c r="X16" i="324"/>
  <c r="U16" i="324"/>
  <c r="T16" i="324"/>
  <c r="Q16" i="324"/>
  <c r="P16" i="324"/>
  <c r="M16" i="324"/>
  <c r="L16" i="324"/>
  <c r="BO15" i="324"/>
  <c r="BN15" i="324"/>
  <c r="BM15" i="324"/>
  <c r="BL15" i="324"/>
  <c r="BK15" i="324"/>
  <c r="BP15" i="324" s="1"/>
  <c r="BJ15" i="324"/>
  <c r="AL15" i="324"/>
  <c r="AW15" i="324" s="1"/>
  <c r="X15" i="324"/>
  <c r="V15" i="324"/>
  <c r="T15" i="324"/>
  <c r="R15" i="324"/>
  <c r="P15" i="324"/>
  <c r="N15" i="324"/>
  <c r="L15" i="324"/>
  <c r="H15" i="324"/>
  <c r="BO14" i="324"/>
  <c r="BN14" i="324"/>
  <c r="BM14" i="324"/>
  <c r="BL14" i="324"/>
  <c r="BK14" i="324"/>
  <c r="BP14" i="324" s="1"/>
  <c r="BJ14" i="324"/>
  <c r="AL14" i="324"/>
  <c r="AW14" i="324" s="1"/>
  <c r="AI14" i="324"/>
  <c r="AT14" i="324" s="1"/>
  <c r="Z14" i="324"/>
  <c r="W14" i="324"/>
  <c r="U14" i="324"/>
  <c r="S14" i="324"/>
  <c r="Q14" i="324"/>
  <c r="O14" i="324"/>
  <c r="M14" i="324"/>
  <c r="L14" i="324"/>
  <c r="H14" i="324"/>
  <c r="BO13" i="324"/>
  <c r="BN13" i="324"/>
  <c r="BM13" i="324"/>
  <c r="BL13" i="324"/>
  <c r="BK13" i="324"/>
  <c r="BP13" i="324" s="1"/>
  <c r="BJ13" i="324"/>
  <c r="AL13" i="324"/>
  <c r="AW13" i="324" s="1"/>
  <c r="AD13" i="324"/>
  <c r="Z13" i="324"/>
  <c r="X13" i="324"/>
  <c r="X18" i="324" s="1"/>
  <c r="AB15" i="324" s="1"/>
  <c r="W13" i="324"/>
  <c r="W18" i="324" s="1"/>
  <c r="AB14" i="324" s="1"/>
  <c r="T13" i="324"/>
  <c r="T18" i="324" s="1"/>
  <c r="AA15" i="324" s="1"/>
  <c r="S13" i="324"/>
  <c r="S18" i="324" s="1"/>
  <c r="AA14" i="324" s="1"/>
  <c r="P13" i="324"/>
  <c r="P18" i="324" s="1"/>
  <c r="Z15" i="324" s="1"/>
  <c r="O13" i="324"/>
  <c r="O18" i="324" s="1"/>
  <c r="L13" i="324"/>
  <c r="H13" i="324"/>
  <c r="AI15" i="324" s="1"/>
  <c r="C13" i="324"/>
  <c r="BO12" i="324"/>
  <c r="BN12" i="324"/>
  <c r="BM12" i="324"/>
  <c r="BL12" i="324"/>
  <c r="BK12" i="324"/>
  <c r="BP12" i="324" s="1"/>
  <c r="BJ12" i="324"/>
  <c r="AL12" i="324"/>
  <c r="AW12" i="324" s="1"/>
  <c r="AI12" i="324"/>
  <c r="AT12" i="324" s="1"/>
  <c r="Z12" i="324"/>
  <c r="V12" i="324"/>
  <c r="U12" i="324"/>
  <c r="R12" i="324"/>
  <c r="R18" i="324" s="1"/>
  <c r="AA13" i="324" s="1"/>
  <c r="Q12" i="324"/>
  <c r="Q18" i="324" s="1"/>
  <c r="AA12" i="324" s="1"/>
  <c r="N12" i="324"/>
  <c r="M12" i="324"/>
  <c r="L12" i="324"/>
  <c r="H12" i="324"/>
  <c r="C12" i="324"/>
  <c r="C16" i="324" s="1"/>
  <c r="AP11" i="324"/>
  <c r="BO94" i="323"/>
  <c r="BN94" i="323"/>
  <c r="BM94" i="323"/>
  <c r="BL94" i="323"/>
  <c r="BK94" i="323"/>
  <c r="BJ94" i="323"/>
  <c r="BO93" i="323"/>
  <c r="BN93" i="323"/>
  <c r="BM93" i="323"/>
  <c r="BL93" i="323"/>
  <c r="BK93" i="323"/>
  <c r="BJ93" i="323"/>
  <c r="BO92" i="323"/>
  <c r="BN92" i="323"/>
  <c r="BM92" i="323"/>
  <c r="BL92" i="323"/>
  <c r="BK92" i="323"/>
  <c r="BJ92" i="323"/>
  <c r="BO91" i="323"/>
  <c r="BN91" i="323"/>
  <c r="BM91" i="323"/>
  <c r="BL91" i="323"/>
  <c r="BK91" i="323"/>
  <c r="BJ91" i="323"/>
  <c r="BO90" i="323"/>
  <c r="BN90" i="323"/>
  <c r="BM90" i="323"/>
  <c r="BL90" i="323"/>
  <c r="BK90" i="323"/>
  <c r="BJ90" i="323"/>
  <c r="BO89" i="323"/>
  <c r="BN89" i="323"/>
  <c r="BM89" i="323"/>
  <c r="BL89" i="323"/>
  <c r="BK89" i="323"/>
  <c r="BJ89" i="323"/>
  <c r="BV77" i="323"/>
  <c r="BV76" i="323"/>
  <c r="BS76" i="323"/>
  <c r="CC75" i="323"/>
  <c r="CC74" i="323"/>
  <c r="S74" i="323"/>
  <c r="C74" i="323"/>
  <c r="BV73" i="323"/>
  <c r="BS73" i="323"/>
  <c r="U73" i="323"/>
  <c r="AB67" i="323" s="1"/>
  <c r="Q73" i="323"/>
  <c r="AA67" i="323" s="1"/>
  <c r="C73" i="323"/>
  <c r="BV72" i="323"/>
  <c r="BS72" i="323"/>
  <c r="BO72" i="323"/>
  <c r="BN72" i="323"/>
  <c r="BM72" i="323"/>
  <c r="BL72" i="323"/>
  <c r="BK72" i="323"/>
  <c r="BJ72" i="323"/>
  <c r="BP72" i="323" s="1"/>
  <c r="W72" i="323"/>
  <c r="V72" i="323"/>
  <c r="S72" i="323"/>
  <c r="R72" i="323"/>
  <c r="O72" i="323"/>
  <c r="N72" i="323"/>
  <c r="L72" i="323"/>
  <c r="CH71" i="323"/>
  <c r="BO71" i="323"/>
  <c r="BN71" i="323"/>
  <c r="BM71" i="323"/>
  <c r="BL71" i="323"/>
  <c r="BK71" i="323"/>
  <c r="BP71" i="323" s="1"/>
  <c r="BJ71" i="323"/>
  <c r="X71" i="323"/>
  <c r="U71" i="323"/>
  <c r="T71" i="323"/>
  <c r="Q71" i="323"/>
  <c r="P71" i="323"/>
  <c r="M71" i="323"/>
  <c r="L71" i="323"/>
  <c r="CH70" i="323"/>
  <c r="BO70" i="323"/>
  <c r="BN70" i="323"/>
  <c r="BM70" i="323"/>
  <c r="BL70" i="323"/>
  <c r="BK70" i="323"/>
  <c r="BJ70" i="323"/>
  <c r="BP70" i="323" s="1"/>
  <c r="X70" i="323"/>
  <c r="V70" i="323"/>
  <c r="V74" i="323" s="1"/>
  <c r="T70" i="323"/>
  <c r="R70" i="323"/>
  <c r="P70" i="323"/>
  <c r="N70" i="323"/>
  <c r="N74" i="323" s="1"/>
  <c r="L70" i="323"/>
  <c r="H70" i="323"/>
  <c r="C70" i="323"/>
  <c r="BV69" i="323"/>
  <c r="BO69" i="323"/>
  <c r="BN69" i="323"/>
  <c r="BM69" i="323"/>
  <c r="BL69" i="323"/>
  <c r="BK69" i="323"/>
  <c r="BJ69" i="323"/>
  <c r="BP69" i="323" s="1"/>
  <c r="AT69" i="323"/>
  <c r="AI69" i="323"/>
  <c r="W69" i="323"/>
  <c r="U69" i="323"/>
  <c r="S69" i="323"/>
  <c r="Q69" i="323"/>
  <c r="Q74" i="323" s="1"/>
  <c r="O69" i="323"/>
  <c r="M69" i="323"/>
  <c r="L69" i="323"/>
  <c r="BV68" i="323"/>
  <c r="BS68" i="323"/>
  <c r="BO68" i="323"/>
  <c r="BN68" i="323"/>
  <c r="BM68" i="323"/>
  <c r="BL68" i="323"/>
  <c r="BP68" i="323" s="1"/>
  <c r="BK68" i="323"/>
  <c r="BJ68" i="323"/>
  <c r="AI68" i="323"/>
  <c r="X68" i="323"/>
  <c r="W68" i="323"/>
  <c r="W73" i="323" s="1"/>
  <c r="T68" i="323"/>
  <c r="S68" i="323"/>
  <c r="S73" i="323" s="1"/>
  <c r="AA69" i="323" s="1"/>
  <c r="P68" i="323"/>
  <c r="O68" i="323"/>
  <c r="O73" i="323" s="1"/>
  <c r="L68" i="323"/>
  <c r="H68" i="323"/>
  <c r="H71" i="323" s="1"/>
  <c r="C68" i="323"/>
  <c r="H72" i="323" s="1"/>
  <c r="CC67" i="323"/>
  <c r="BO67" i="323"/>
  <c r="BN67" i="323"/>
  <c r="BM67" i="323"/>
  <c r="BL67" i="323"/>
  <c r="BK67" i="323"/>
  <c r="BJ67" i="323"/>
  <c r="BP67" i="323" s="1"/>
  <c r="AK67" i="323"/>
  <c r="V67" i="323"/>
  <c r="V73" i="323" s="1"/>
  <c r="AB68" i="323" s="1"/>
  <c r="AL68" i="323" s="1"/>
  <c r="AW68" i="323" s="1"/>
  <c r="U67" i="323"/>
  <c r="R67" i="323"/>
  <c r="Q67" i="323"/>
  <c r="N67" i="323"/>
  <c r="N73" i="323" s="1"/>
  <c r="Z68" i="323" s="1"/>
  <c r="M67" i="323"/>
  <c r="L67" i="323"/>
  <c r="H67" i="323"/>
  <c r="C72" i="323" s="1"/>
  <c r="C67" i="323"/>
  <c r="CC66" i="323"/>
  <c r="AP66" i="323"/>
  <c r="BV65" i="323"/>
  <c r="BS65" i="323"/>
  <c r="BV64" i="323"/>
  <c r="BS64" i="323"/>
  <c r="U62" i="323"/>
  <c r="AB56" i="323" s="1"/>
  <c r="AL56" i="323" s="1"/>
  <c r="AW56" i="323" s="1"/>
  <c r="C62" i="323"/>
  <c r="BV61" i="323"/>
  <c r="BO61" i="323"/>
  <c r="BN61" i="323"/>
  <c r="BM61" i="323"/>
  <c r="BL61" i="323"/>
  <c r="BK61" i="323"/>
  <c r="BJ61" i="323"/>
  <c r="BP61" i="323" s="1"/>
  <c r="W61" i="323"/>
  <c r="V61" i="323"/>
  <c r="S61" i="323"/>
  <c r="R61" i="323"/>
  <c r="O61" i="323"/>
  <c r="N61" i="323"/>
  <c r="L61" i="323"/>
  <c r="CM60" i="323"/>
  <c r="BV60" i="323"/>
  <c r="BS60" i="323"/>
  <c r="BO60" i="323"/>
  <c r="BN60" i="323"/>
  <c r="BM60" i="323"/>
  <c r="BL60" i="323"/>
  <c r="BK60" i="323"/>
  <c r="BP60" i="323" s="1"/>
  <c r="BJ60" i="323"/>
  <c r="X60" i="323"/>
  <c r="U60" i="323"/>
  <c r="T60" i="323"/>
  <c r="Q60" i="323"/>
  <c r="P60" i="323"/>
  <c r="M60" i="323"/>
  <c r="L60" i="323"/>
  <c r="CM59" i="323"/>
  <c r="CC59" i="323"/>
  <c r="BO59" i="323"/>
  <c r="BN59" i="323"/>
  <c r="BM59" i="323"/>
  <c r="BL59" i="323"/>
  <c r="BK59" i="323"/>
  <c r="BJ59" i="323"/>
  <c r="BP59" i="323" s="1"/>
  <c r="AL59" i="323"/>
  <c r="AW59" i="323" s="1"/>
  <c r="Z59" i="323"/>
  <c r="X59" i="323"/>
  <c r="V59" i="323"/>
  <c r="T59" i="323"/>
  <c r="R59" i="323"/>
  <c r="R62" i="323" s="1"/>
  <c r="AA57" i="323" s="1"/>
  <c r="P59" i="323"/>
  <c r="N59" i="323"/>
  <c r="L59" i="323"/>
  <c r="CC58" i="323"/>
  <c r="BO58" i="323"/>
  <c r="BN58" i="323"/>
  <c r="BM58" i="323"/>
  <c r="BL58" i="323"/>
  <c r="BP58" i="323" s="1"/>
  <c r="BK58" i="323"/>
  <c r="BJ58" i="323"/>
  <c r="AJ58" i="323"/>
  <c r="AI58" i="323"/>
  <c r="AB58" i="323"/>
  <c r="AL58" i="323" s="1"/>
  <c r="AW58" i="323" s="1"/>
  <c r="W58" i="323"/>
  <c r="U58" i="323"/>
  <c r="S58" i="323"/>
  <c r="Q58" i="323"/>
  <c r="O58" i="323"/>
  <c r="M58" i="323"/>
  <c r="M62" i="323" s="1"/>
  <c r="Z56" i="323" s="1"/>
  <c r="L58" i="323"/>
  <c r="BV57" i="323"/>
  <c r="BO57" i="323"/>
  <c r="BN57" i="323"/>
  <c r="BM57" i="323"/>
  <c r="BL57" i="323"/>
  <c r="BP57" i="323" s="1"/>
  <c r="BP62" i="323" s="1"/>
  <c r="BK57" i="323"/>
  <c r="BJ57" i="323"/>
  <c r="Z57" i="323"/>
  <c r="X57" i="323"/>
  <c r="X62" i="323" s="1"/>
  <c r="AB59" i="323" s="1"/>
  <c r="W57" i="323"/>
  <c r="W62" i="323" s="1"/>
  <c r="T57" i="323"/>
  <c r="T62" i="323" s="1"/>
  <c r="AA59" i="323" s="1"/>
  <c r="AK59" i="323" s="1"/>
  <c r="S57" i="323"/>
  <c r="S62" i="323" s="1"/>
  <c r="AA58" i="323" s="1"/>
  <c r="P57" i="323"/>
  <c r="P62" i="323" s="1"/>
  <c r="O57" i="323"/>
  <c r="O62" i="323" s="1"/>
  <c r="Z58" i="323" s="1"/>
  <c r="L57" i="323"/>
  <c r="H57" i="323"/>
  <c r="C57" i="323"/>
  <c r="H58" i="323" s="1"/>
  <c r="BV56" i="323"/>
  <c r="BS56" i="323"/>
  <c r="BO56" i="323"/>
  <c r="BN56" i="323"/>
  <c r="BM56" i="323"/>
  <c r="BL56" i="323"/>
  <c r="BK56" i="323"/>
  <c r="BJ56" i="323"/>
  <c r="BP56" i="323" s="1"/>
  <c r="V56" i="323"/>
  <c r="V62" i="323" s="1"/>
  <c r="AB57" i="323" s="1"/>
  <c r="AL57" i="323" s="1"/>
  <c r="AW57" i="323" s="1"/>
  <c r="U56" i="323"/>
  <c r="R56" i="323"/>
  <c r="Q56" i="323"/>
  <c r="Q62" i="323" s="1"/>
  <c r="AA56" i="323" s="1"/>
  <c r="N56" i="323"/>
  <c r="N62" i="323" s="1"/>
  <c r="M56" i="323"/>
  <c r="L56" i="323"/>
  <c r="H56" i="323"/>
  <c r="C61" i="323" s="1"/>
  <c r="C56" i="323"/>
  <c r="CH55" i="323"/>
  <c r="CH54" i="323"/>
  <c r="BV53" i="323"/>
  <c r="BS53" i="323"/>
  <c r="BV52" i="323"/>
  <c r="BS52" i="323"/>
  <c r="CC51" i="323"/>
  <c r="X51" i="323"/>
  <c r="AB48" i="323" s="1"/>
  <c r="P51" i="323"/>
  <c r="Z48" i="323" s="1"/>
  <c r="C51" i="323"/>
  <c r="CC50" i="323"/>
  <c r="BO50" i="323"/>
  <c r="BN50" i="323"/>
  <c r="BM50" i="323"/>
  <c r="BL50" i="323"/>
  <c r="BK50" i="323"/>
  <c r="BJ50" i="323"/>
  <c r="W50" i="323"/>
  <c r="V50" i="323"/>
  <c r="S50" i="323"/>
  <c r="R50" i="323"/>
  <c r="O50" i="323"/>
  <c r="N50" i="323"/>
  <c r="L50" i="323"/>
  <c r="H50" i="323"/>
  <c r="BV49" i="323"/>
  <c r="BS49" i="323"/>
  <c r="BO49" i="323"/>
  <c r="BN49" i="323"/>
  <c r="BM49" i="323"/>
  <c r="BL49" i="323"/>
  <c r="BK49" i="323"/>
  <c r="BJ49" i="323"/>
  <c r="BP49" i="323" s="1"/>
  <c r="X49" i="323"/>
  <c r="U49" i="323"/>
  <c r="T49" i="323"/>
  <c r="Q49" i="323"/>
  <c r="Q51" i="323" s="1"/>
  <c r="AA45" i="323" s="1"/>
  <c r="P49" i="323"/>
  <c r="M49" i="323"/>
  <c r="L49" i="323"/>
  <c r="H49" i="323"/>
  <c r="BV48" i="323"/>
  <c r="BS48" i="323"/>
  <c r="BO48" i="323"/>
  <c r="BN48" i="323"/>
  <c r="BM48" i="323"/>
  <c r="BL48" i="323"/>
  <c r="BK48" i="323"/>
  <c r="BJ48" i="323"/>
  <c r="AL48" i="323"/>
  <c r="AW48" i="323" s="1"/>
  <c r="AD48" i="323"/>
  <c r="X48" i="323"/>
  <c r="V48" i="323"/>
  <c r="T48" i="323"/>
  <c r="R48" i="323"/>
  <c r="P48" i="323"/>
  <c r="N48" i="323"/>
  <c r="L48" i="323"/>
  <c r="H48" i="323"/>
  <c r="C48" i="323"/>
  <c r="BO47" i="323"/>
  <c r="BN47" i="323"/>
  <c r="BM47" i="323"/>
  <c r="BL47" i="323"/>
  <c r="BK47" i="323"/>
  <c r="BJ47" i="323"/>
  <c r="AT47" i="323"/>
  <c r="AI47" i="323"/>
  <c r="W47" i="323"/>
  <c r="U47" i="323"/>
  <c r="U51" i="323" s="1"/>
  <c r="AB45" i="323" s="1"/>
  <c r="S47" i="323"/>
  <c r="Q47" i="323"/>
  <c r="O47" i="323"/>
  <c r="M47" i="323"/>
  <c r="M51" i="323" s="1"/>
  <c r="Z45" i="323" s="1"/>
  <c r="L47" i="323"/>
  <c r="C47" i="323"/>
  <c r="BO46" i="323"/>
  <c r="BN46" i="323"/>
  <c r="BM46" i="323"/>
  <c r="BL46" i="323"/>
  <c r="BP46" i="323" s="1"/>
  <c r="BK46" i="323"/>
  <c r="BJ46" i="323"/>
  <c r="AI46" i="323"/>
  <c r="X46" i="323"/>
  <c r="W46" i="323"/>
  <c r="T46" i="323"/>
  <c r="T51" i="323" s="1"/>
  <c r="AA48" i="323" s="1"/>
  <c r="S46" i="323"/>
  <c r="P46" i="323"/>
  <c r="O46" i="323"/>
  <c r="L46" i="323"/>
  <c r="H46" i="323"/>
  <c r="AI48" i="323" s="1"/>
  <c r="C46" i="323"/>
  <c r="H47" i="323" s="1"/>
  <c r="BO45" i="323"/>
  <c r="BN45" i="323"/>
  <c r="BM45" i="323"/>
  <c r="BL45" i="323"/>
  <c r="BK45" i="323"/>
  <c r="BP45" i="323" s="1"/>
  <c r="BJ45" i="323"/>
  <c r="AL45" i="323"/>
  <c r="AW45" i="323" s="1"/>
  <c r="AI45" i="323"/>
  <c r="AD45" i="323"/>
  <c r="V45" i="323"/>
  <c r="V51" i="323" s="1"/>
  <c r="AB46" i="323" s="1"/>
  <c r="AL46" i="323" s="1"/>
  <c r="AW46" i="323" s="1"/>
  <c r="U45" i="323"/>
  <c r="R45" i="323"/>
  <c r="Q45" i="323"/>
  <c r="N45" i="323"/>
  <c r="N51" i="323" s="1"/>
  <c r="Z46" i="323" s="1"/>
  <c r="M45" i="323"/>
  <c r="L45" i="323"/>
  <c r="H45" i="323"/>
  <c r="C50" i="323" s="1"/>
  <c r="C45" i="323"/>
  <c r="C49" i="323" s="1"/>
  <c r="CT44" i="323"/>
  <c r="CP44" i="323"/>
  <c r="CK44" i="323"/>
  <c r="CF44" i="323"/>
  <c r="BY44" i="323"/>
  <c r="AP44" i="323"/>
  <c r="T40" i="323"/>
  <c r="AA37" i="323" s="1"/>
  <c r="S40" i="323"/>
  <c r="AA36" i="323" s="1"/>
  <c r="C40" i="323"/>
  <c r="BO39" i="323"/>
  <c r="BN39" i="323"/>
  <c r="BM39" i="323"/>
  <c r="BL39" i="323"/>
  <c r="BK39" i="323"/>
  <c r="BJ39" i="323"/>
  <c r="W39" i="323"/>
  <c r="V39" i="323"/>
  <c r="S39" i="323"/>
  <c r="R39" i="323"/>
  <c r="O39" i="323"/>
  <c r="N39" i="323"/>
  <c r="L39" i="323"/>
  <c r="BO38" i="323"/>
  <c r="BN38" i="323"/>
  <c r="BM38" i="323"/>
  <c r="BL38" i="323"/>
  <c r="BP38" i="323" s="1"/>
  <c r="BK38" i="323"/>
  <c r="BJ38" i="323"/>
  <c r="X38" i="323"/>
  <c r="U38" i="323"/>
  <c r="T38" i="323"/>
  <c r="Q38" i="323"/>
  <c r="P38" i="323"/>
  <c r="M38" i="323"/>
  <c r="L38" i="323"/>
  <c r="BO37" i="323"/>
  <c r="BN37" i="323"/>
  <c r="BM37" i="323"/>
  <c r="BL37" i="323"/>
  <c r="BK37" i="323"/>
  <c r="BJ37" i="323"/>
  <c r="AT37" i="323"/>
  <c r="AK37" i="323"/>
  <c r="AJ37" i="323"/>
  <c r="AI37" i="323"/>
  <c r="AQ33" i="323" s="1"/>
  <c r="AC37" i="323"/>
  <c r="X37" i="323"/>
  <c r="V37" i="323"/>
  <c r="T37" i="323"/>
  <c r="R37" i="323"/>
  <c r="P37" i="323"/>
  <c r="N37" i="323"/>
  <c r="L37" i="323"/>
  <c r="C37" i="323"/>
  <c r="BO36" i="323"/>
  <c r="BN36" i="323"/>
  <c r="BM36" i="323"/>
  <c r="BL36" i="323"/>
  <c r="BK36" i="323"/>
  <c r="BJ36" i="323"/>
  <c r="BP36" i="323" s="1"/>
  <c r="AK36" i="323"/>
  <c r="AC36" i="323"/>
  <c r="W36" i="323"/>
  <c r="U36" i="323"/>
  <c r="S36" i="323"/>
  <c r="Q36" i="323"/>
  <c r="O36" i="323"/>
  <c r="M36" i="323"/>
  <c r="L36" i="323"/>
  <c r="BO35" i="323"/>
  <c r="BN35" i="323"/>
  <c r="BM35" i="323"/>
  <c r="BL35" i="323"/>
  <c r="BK35" i="323"/>
  <c r="BJ35" i="323"/>
  <c r="BP35" i="323" s="1"/>
  <c r="AT35" i="323"/>
  <c r="AK35" i="323"/>
  <c r="AI35" i="323"/>
  <c r="X35" i="323"/>
  <c r="X40" i="323" s="1"/>
  <c r="AB37" i="323" s="1"/>
  <c r="AL37" i="323" s="1"/>
  <c r="AW37" i="323" s="1"/>
  <c r="W35" i="323"/>
  <c r="W40" i="323" s="1"/>
  <c r="AB36" i="323" s="1"/>
  <c r="AL36" i="323" s="1"/>
  <c r="AW36" i="323" s="1"/>
  <c r="T35" i="323"/>
  <c r="S35" i="323"/>
  <c r="P35" i="323"/>
  <c r="P40" i="323" s="1"/>
  <c r="Z37" i="323" s="1"/>
  <c r="O35" i="323"/>
  <c r="O40" i="323" s="1"/>
  <c r="Z36" i="323" s="1"/>
  <c r="L35" i="323"/>
  <c r="H35" i="323"/>
  <c r="H38" i="323" s="1"/>
  <c r="C35" i="323"/>
  <c r="BO34" i="323"/>
  <c r="BN34" i="323"/>
  <c r="BM34" i="323"/>
  <c r="BL34" i="323"/>
  <c r="BK34" i="323"/>
  <c r="BJ34" i="323"/>
  <c r="V34" i="323"/>
  <c r="V40" i="323" s="1"/>
  <c r="AB35" i="323" s="1"/>
  <c r="AL35" i="323" s="1"/>
  <c r="AW35" i="323" s="1"/>
  <c r="U34" i="323"/>
  <c r="R34" i="323"/>
  <c r="R40" i="323" s="1"/>
  <c r="AA35" i="323" s="1"/>
  <c r="AC35" i="323" s="1"/>
  <c r="Q34" i="323"/>
  <c r="Q40" i="323" s="1"/>
  <c r="AA34" i="323" s="1"/>
  <c r="AK34" i="323" s="1"/>
  <c r="N34" i="323"/>
  <c r="N40" i="323" s="1"/>
  <c r="Z35" i="323" s="1"/>
  <c r="M34" i="323"/>
  <c r="L34" i="323"/>
  <c r="H34" i="323"/>
  <c r="C39" i="323" s="1"/>
  <c r="C34" i="323"/>
  <c r="C38" i="323" s="1"/>
  <c r="AO33" i="323"/>
  <c r="X29" i="323"/>
  <c r="AB26" i="323" s="1"/>
  <c r="P29" i="323"/>
  <c r="N29" i="323"/>
  <c r="Z24" i="323" s="1"/>
  <c r="C29" i="323"/>
  <c r="BO28" i="323"/>
  <c r="BN28" i="323"/>
  <c r="BM28" i="323"/>
  <c r="BL28" i="323"/>
  <c r="BP28" i="323" s="1"/>
  <c r="BK28" i="323"/>
  <c r="BJ28" i="323"/>
  <c r="W28" i="323"/>
  <c r="V28" i="323"/>
  <c r="S28" i="323"/>
  <c r="R28" i="323"/>
  <c r="O28" i="323"/>
  <c r="N28" i="323"/>
  <c r="L28" i="323"/>
  <c r="H28" i="323"/>
  <c r="BO27" i="323"/>
  <c r="BN27" i="323"/>
  <c r="BM27" i="323"/>
  <c r="BL27" i="323"/>
  <c r="BP27" i="323" s="1"/>
  <c r="BK27" i="323"/>
  <c r="BJ27" i="323"/>
  <c r="X27" i="323"/>
  <c r="U27" i="323"/>
  <c r="T27" i="323"/>
  <c r="Q27" i="323"/>
  <c r="P27" i="323"/>
  <c r="M27" i="323"/>
  <c r="L27" i="323"/>
  <c r="BO26" i="323"/>
  <c r="BN26" i="323"/>
  <c r="BM26" i="323"/>
  <c r="BL26" i="323"/>
  <c r="BK26" i="323"/>
  <c r="BJ26" i="323"/>
  <c r="BP26" i="323" s="1"/>
  <c r="AL26" i="323"/>
  <c r="AW26" i="323" s="1"/>
  <c r="AE26" i="323"/>
  <c r="Z26" i="323"/>
  <c r="X26" i="323"/>
  <c r="V26" i="323"/>
  <c r="T26" i="323"/>
  <c r="R26" i="323"/>
  <c r="P26" i="323"/>
  <c r="N26" i="323"/>
  <c r="L26" i="323"/>
  <c r="H26" i="323"/>
  <c r="BO25" i="323"/>
  <c r="BN25" i="323"/>
  <c r="BM25" i="323"/>
  <c r="BL25" i="323"/>
  <c r="BK25" i="323"/>
  <c r="BP25" i="323" s="1"/>
  <c r="BJ25" i="323"/>
  <c r="AT25" i="323"/>
  <c r="AK25" i="323"/>
  <c r="AI25" i="323"/>
  <c r="W25" i="323"/>
  <c r="W29" i="323" s="1"/>
  <c r="AB25" i="323" s="1"/>
  <c r="AL25" i="323" s="1"/>
  <c r="AW25" i="323" s="1"/>
  <c r="U25" i="323"/>
  <c r="S25" i="323"/>
  <c r="Q25" i="323"/>
  <c r="O25" i="323"/>
  <c r="O29" i="323" s="1"/>
  <c r="Z25" i="323" s="1"/>
  <c r="M25" i="323"/>
  <c r="L25" i="323"/>
  <c r="H25" i="323"/>
  <c r="C25" i="323"/>
  <c r="BO24" i="323"/>
  <c r="BN24" i="323"/>
  <c r="BM24" i="323"/>
  <c r="BL24" i="323"/>
  <c r="BK24" i="323"/>
  <c r="BP24" i="323" s="1"/>
  <c r="BJ24" i="323"/>
  <c r="AL24" i="323"/>
  <c r="AW24" i="323" s="1"/>
  <c r="AI24" i="323"/>
  <c r="AT24" i="323" s="1"/>
  <c r="X24" i="323"/>
  <c r="W24" i="323"/>
  <c r="T24" i="323"/>
  <c r="T29" i="323" s="1"/>
  <c r="AA26" i="323" s="1"/>
  <c r="S24" i="323"/>
  <c r="S29" i="323" s="1"/>
  <c r="AA25" i="323" s="1"/>
  <c r="AC25" i="323" s="1"/>
  <c r="P24" i="323"/>
  <c r="O24" i="323"/>
  <c r="L24" i="323"/>
  <c r="H24" i="323"/>
  <c r="C24" i="323"/>
  <c r="CK23" i="323"/>
  <c r="CA23" i="323"/>
  <c r="BO23" i="323"/>
  <c r="BN23" i="323"/>
  <c r="BM23" i="323"/>
  <c r="BL23" i="323"/>
  <c r="BK23" i="323"/>
  <c r="BJ23" i="323"/>
  <c r="AJ23" i="323"/>
  <c r="AB23" i="323"/>
  <c r="AL23" i="323" s="1"/>
  <c r="AW23" i="323" s="1"/>
  <c r="V23" i="323"/>
  <c r="V29" i="323" s="1"/>
  <c r="AB24" i="323" s="1"/>
  <c r="U23" i="323"/>
  <c r="U29" i="323" s="1"/>
  <c r="R23" i="323"/>
  <c r="Q23" i="323"/>
  <c r="N23" i="323"/>
  <c r="M23" i="323"/>
  <c r="M29" i="323" s="1"/>
  <c r="Z23" i="323" s="1"/>
  <c r="L23" i="323"/>
  <c r="H23" i="323"/>
  <c r="C28" i="323" s="1"/>
  <c r="C23" i="323"/>
  <c r="AP22" i="323"/>
  <c r="AO22" i="323"/>
  <c r="CF19" i="323"/>
  <c r="T18" i="323"/>
  <c r="AA15" i="323" s="1"/>
  <c r="S18" i="323"/>
  <c r="AA14" i="323" s="1"/>
  <c r="AK14" i="323" s="1"/>
  <c r="C18" i="323"/>
  <c r="BO17" i="323"/>
  <c r="BN17" i="323"/>
  <c r="BM17" i="323"/>
  <c r="BL17" i="323"/>
  <c r="BK17" i="323"/>
  <c r="BJ17" i="323"/>
  <c r="BP17" i="323" s="1"/>
  <c r="W17" i="323"/>
  <c r="V17" i="323"/>
  <c r="S17" i="323"/>
  <c r="R17" i="323"/>
  <c r="O17" i="323"/>
  <c r="N17" i="323"/>
  <c r="L17" i="323"/>
  <c r="BO16" i="323"/>
  <c r="BN16" i="323"/>
  <c r="BM16" i="323"/>
  <c r="BL16" i="323"/>
  <c r="BP16" i="323" s="1"/>
  <c r="BK16" i="323"/>
  <c r="BJ16" i="323"/>
  <c r="X16" i="323"/>
  <c r="X18" i="323" s="1"/>
  <c r="AB15" i="323" s="1"/>
  <c r="U16" i="323"/>
  <c r="T16" i="323"/>
  <c r="Q16" i="323"/>
  <c r="P16" i="323"/>
  <c r="M16" i="323"/>
  <c r="L16" i="323"/>
  <c r="C16" i="323"/>
  <c r="BO15" i="323"/>
  <c r="BN15" i="323"/>
  <c r="BM15" i="323"/>
  <c r="BL15" i="323"/>
  <c r="BK15" i="323"/>
  <c r="BJ15" i="323"/>
  <c r="AK15" i="323"/>
  <c r="X15" i="323"/>
  <c r="V15" i="323"/>
  <c r="T15" i="323"/>
  <c r="R15" i="323"/>
  <c r="P15" i="323"/>
  <c r="N15" i="323"/>
  <c r="L15" i="323"/>
  <c r="C15" i="323"/>
  <c r="BO14" i="323"/>
  <c r="BN14" i="323"/>
  <c r="BM14" i="323"/>
  <c r="BL14" i="323"/>
  <c r="BK14" i="323"/>
  <c r="BJ14" i="323"/>
  <c r="W14" i="323"/>
  <c r="U14" i="323"/>
  <c r="S14" i="323"/>
  <c r="Q14" i="323"/>
  <c r="O14" i="323"/>
  <c r="M14" i="323"/>
  <c r="L14" i="323"/>
  <c r="C14" i="323"/>
  <c r="BO13" i="323"/>
  <c r="BN13" i="323"/>
  <c r="BM13" i="323"/>
  <c r="BL13" i="323"/>
  <c r="BK13" i="323"/>
  <c r="BJ13" i="323"/>
  <c r="X13" i="323"/>
  <c r="W13" i="323"/>
  <c r="W18" i="323" s="1"/>
  <c r="AB14" i="323" s="1"/>
  <c r="AL14" i="323" s="1"/>
  <c r="AW14" i="323" s="1"/>
  <c r="T13" i="323"/>
  <c r="S13" i="323"/>
  <c r="P13" i="323"/>
  <c r="P18" i="323" s="1"/>
  <c r="Z15" i="323" s="1"/>
  <c r="O13" i="323"/>
  <c r="O18" i="323" s="1"/>
  <c r="Z14" i="323" s="1"/>
  <c r="L13" i="323"/>
  <c r="H13" i="323"/>
  <c r="AI15" i="323" s="1"/>
  <c r="AT15" i="323" s="1"/>
  <c r="C13" i="323"/>
  <c r="BO12" i="323"/>
  <c r="BN12" i="323"/>
  <c r="BM12" i="323"/>
  <c r="BL12" i="323"/>
  <c r="BK12" i="323"/>
  <c r="BJ12" i="323"/>
  <c r="AT12" i="323"/>
  <c r="V12" i="323"/>
  <c r="U12" i="323"/>
  <c r="R12" i="323"/>
  <c r="R18" i="323" s="1"/>
  <c r="AA13" i="323" s="1"/>
  <c r="AK13" i="323" s="1"/>
  <c r="Q12" i="323"/>
  <c r="Q18" i="323" s="1"/>
  <c r="AA12" i="323" s="1"/>
  <c r="N12" i="323"/>
  <c r="M12" i="323"/>
  <c r="L12" i="323"/>
  <c r="H12" i="323"/>
  <c r="AI13" i="323" s="1"/>
  <c r="C12" i="323"/>
  <c r="AI12" i="323" s="1"/>
  <c r="AN11" i="323"/>
  <c r="BO94" i="322"/>
  <c r="BN94" i="322"/>
  <c r="BM94" i="322"/>
  <c r="BL94" i="322"/>
  <c r="BK94" i="322"/>
  <c r="BJ94" i="322"/>
  <c r="BO93" i="322"/>
  <c r="BN93" i="322"/>
  <c r="BM93" i="322"/>
  <c r="BL93" i="322"/>
  <c r="BK93" i="322"/>
  <c r="BJ93" i="322"/>
  <c r="BO92" i="322"/>
  <c r="BN92" i="322"/>
  <c r="BM92" i="322"/>
  <c r="BL92" i="322"/>
  <c r="BK92" i="322"/>
  <c r="BJ92" i="322"/>
  <c r="BO91" i="322"/>
  <c r="BN91" i="322"/>
  <c r="BM91" i="322"/>
  <c r="BL91" i="322"/>
  <c r="BK91" i="322"/>
  <c r="BJ91" i="322"/>
  <c r="BO90" i="322"/>
  <c r="BN90" i="322"/>
  <c r="BM90" i="322"/>
  <c r="BL90" i="322"/>
  <c r="BK90" i="322"/>
  <c r="BJ90" i="322"/>
  <c r="BO89" i="322"/>
  <c r="BN89" i="322"/>
  <c r="BM89" i="322"/>
  <c r="BL89" i="322"/>
  <c r="BK89" i="322"/>
  <c r="BJ89" i="322"/>
  <c r="BV77" i="322"/>
  <c r="BV76" i="322"/>
  <c r="BS76" i="322"/>
  <c r="CC75" i="322"/>
  <c r="CC74" i="322"/>
  <c r="R74" i="322"/>
  <c r="C74" i="322"/>
  <c r="BV73" i="322"/>
  <c r="BS73" i="322"/>
  <c r="X73" i="322"/>
  <c r="W73" i="322"/>
  <c r="P73" i="322"/>
  <c r="Z70" i="322" s="1"/>
  <c r="O73" i="322"/>
  <c r="C73" i="322"/>
  <c r="BV72" i="322"/>
  <c r="BS72" i="322"/>
  <c r="BO72" i="322"/>
  <c r="BN72" i="322"/>
  <c r="BM72" i="322"/>
  <c r="BL72" i="322"/>
  <c r="BP72" i="322" s="1"/>
  <c r="BK72" i="322"/>
  <c r="BJ72" i="322"/>
  <c r="W72" i="322"/>
  <c r="V72" i="322"/>
  <c r="S72" i="322"/>
  <c r="R72" i="322"/>
  <c r="O72" i="322"/>
  <c r="N72" i="322"/>
  <c r="L72" i="322"/>
  <c r="CH71" i="322"/>
  <c r="BO71" i="322"/>
  <c r="BN71" i="322"/>
  <c r="BM71" i="322"/>
  <c r="BL71" i="322"/>
  <c r="BK71" i="322"/>
  <c r="BJ71" i="322"/>
  <c r="X71" i="322"/>
  <c r="U71" i="322"/>
  <c r="T71" i="322"/>
  <c r="Q71" i="322"/>
  <c r="P71" i="322"/>
  <c r="M71" i="322"/>
  <c r="L71" i="322"/>
  <c r="CH70" i="322"/>
  <c r="BO70" i="322"/>
  <c r="BN70" i="322"/>
  <c r="BM70" i="322"/>
  <c r="BL70" i="322"/>
  <c r="BP70" i="322" s="1"/>
  <c r="BK70" i="322"/>
  <c r="BJ70" i="322"/>
  <c r="AJ70" i="322"/>
  <c r="AB70" i="322"/>
  <c r="AL70" i="322" s="1"/>
  <c r="AW70" i="322" s="1"/>
  <c r="AA70" i="322"/>
  <c r="X70" i="322"/>
  <c r="V70" i="322"/>
  <c r="T70" i="322"/>
  <c r="T73" i="322" s="1"/>
  <c r="R70" i="322"/>
  <c r="P70" i="322"/>
  <c r="N70" i="322"/>
  <c r="L70" i="322"/>
  <c r="C70" i="322"/>
  <c r="BV69" i="322"/>
  <c r="BO69" i="322"/>
  <c r="BN69" i="322"/>
  <c r="BM69" i="322"/>
  <c r="BL69" i="322"/>
  <c r="BP69" i="322" s="1"/>
  <c r="BK69" i="322"/>
  <c r="BJ69" i="322"/>
  <c r="AI69" i="322"/>
  <c r="W69" i="322"/>
  <c r="U69" i="322"/>
  <c r="S69" i="322"/>
  <c r="Q69" i="322"/>
  <c r="O69" i="322"/>
  <c r="M69" i="322"/>
  <c r="L69" i="322"/>
  <c r="BV68" i="322"/>
  <c r="BS68" i="322"/>
  <c r="BO68" i="322"/>
  <c r="BN68" i="322"/>
  <c r="BM68" i="322"/>
  <c r="BL68" i="322"/>
  <c r="BK68" i="322"/>
  <c r="BJ68" i="322"/>
  <c r="AT68" i="322"/>
  <c r="AI68" i="322"/>
  <c r="Z68" i="322"/>
  <c r="X68" i="322"/>
  <c r="W68" i="322"/>
  <c r="T68" i="322"/>
  <c r="S68" i="322"/>
  <c r="P68" i="322"/>
  <c r="O68" i="322"/>
  <c r="L68" i="322"/>
  <c r="H68" i="322"/>
  <c r="H70" i="322" s="1"/>
  <c r="C68" i="322"/>
  <c r="H69" i="322" s="1"/>
  <c r="CC67" i="322"/>
  <c r="BO67" i="322"/>
  <c r="BN67" i="322"/>
  <c r="BM67" i="322"/>
  <c r="BL67" i="322"/>
  <c r="BP67" i="322" s="1"/>
  <c r="BK67" i="322"/>
  <c r="BJ67" i="322"/>
  <c r="AT67" i="322"/>
  <c r="AI67" i="322"/>
  <c r="AN66" i="322" s="1"/>
  <c r="V67" i="322"/>
  <c r="V73" i="322" s="1"/>
  <c r="AB68" i="322" s="1"/>
  <c r="AL68" i="322" s="1"/>
  <c r="AW68" i="322" s="1"/>
  <c r="U67" i="322"/>
  <c r="U73" i="322" s="1"/>
  <c r="R67" i="322"/>
  <c r="R73" i="322" s="1"/>
  <c r="AA68" i="322" s="1"/>
  <c r="AK68" i="322" s="1"/>
  <c r="Q67" i="322"/>
  <c r="N67" i="322"/>
  <c r="N73" i="322" s="1"/>
  <c r="N74" i="322" s="1"/>
  <c r="M67" i="322"/>
  <c r="M73" i="322" s="1"/>
  <c r="L67" i="322"/>
  <c r="H67" i="322"/>
  <c r="C72" i="322" s="1"/>
  <c r="C67" i="322"/>
  <c r="C69" i="322" s="1"/>
  <c r="CC66" i="322"/>
  <c r="AO66" i="322"/>
  <c r="BV65" i="322"/>
  <c r="BS65" i="322"/>
  <c r="BV64" i="322"/>
  <c r="BS64" i="322"/>
  <c r="C62" i="322"/>
  <c r="BV61" i="322"/>
  <c r="BO61" i="322"/>
  <c r="BN61" i="322"/>
  <c r="BM61" i="322"/>
  <c r="BL61" i="322"/>
  <c r="BK61" i="322"/>
  <c r="BJ61" i="322"/>
  <c r="W61" i="322"/>
  <c r="V61" i="322"/>
  <c r="S61" i="322"/>
  <c r="R61" i="322"/>
  <c r="O61" i="322"/>
  <c r="N61" i="322"/>
  <c r="L61" i="322"/>
  <c r="CM60" i="322"/>
  <c r="BV60" i="322"/>
  <c r="BS60" i="322"/>
  <c r="BO60" i="322"/>
  <c r="BN60" i="322"/>
  <c r="BM60" i="322"/>
  <c r="BL60" i="322"/>
  <c r="BK60" i="322"/>
  <c r="BJ60" i="322"/>
  <c r="X60" i="322"/>
  <c r="U60" i="322"/>
  <c r="T60" i="322"/>
  <c r="Q60" i="322"/>
  <c r="P60" i="322"/>
  <c r="M60" i="322"/>
  <c r="L60" i="322"/>
  <c r="H60" i="322"/>
  <c r="CM59" i="322"/>
  <c r="CC59" i="322"/>
  <c r="BO59" i="322"/>
  <c r="BN59" i="322"/>
  <c r="BM59" i="322"/>
  <c r="BL59" i="322"/>
  <c r="BP59" i="322" s="1"/>
  <c r="BK59" i="322"/>
  <c r="BJ59" i="322"/>
  <c r="AT59" i="322"/>
  <c r="AI59" i="322"/>
  <c r="AQ55" i="322" s="1"/>
  <c r="X59" i="322"/>
  <c r="V59" i="322"/>
  <c r="T59" i="322"/>
  <c r="T62" i="322" s="1"/>
  <c r="AA59" i="322" s="1"/>
  <c r="AK59" i="322" s="1"/>
  <c r="R59" i="322"/>
  <c r="P59" i="322"/>
  <c r="N59" i="322"/>
  <c r="L59" i="322"/>
  <c r="C59" i="322"/>
  <c r="CC58" i="322"/>
  <c r="BO58" i="322"/>
  <c r="BN58" i="322"/>
  <c r="BM58" i="322"/>
  <c r="BL58" i="322"/>
  <c r="BK58" i="322"/>
  <c r="BJ58" i="322"/>
  <c r="BP58" i="322" s="1"/>
  <c r="W58" i="322"/>
  <c r="U58" i="322"/>
  <c r="S58" i="322"/>
  <c r="S62" i="322" s="1"/>
  <c r="AA58" i="322" s="1"/>
  <c r="Q58" i="322"/>
  <c r="Q62" i="322" s="1"/>
  <c r="AA56" i="322" s="1"/>
  <c r="O58" i="322"/>
  <c r="M58" i="322"/>
  <c r="L58" i="322"/>
  <c r="H58" i="322"/>
  <c r="BV57" i="322"/>
  <c r="BO57" i="322"/>
  <c r="BN57" i="322"/>
  <c r="BM57" i="322"/>
  <c r="BL57" i="322"/>
  <c r="BK57" i="322"/>
  <c r="BJ57" i="322"/>
  <c r="X57" i="322"/>
  <c r="X62" i="322" s="1"/>
  <c r="AB59" i="322" s="1"/>
  <c r="AL59" i="322" s="1"/>
  <c r="AW59" i="322" s="1"/>
  <c r="W57" i="322"/>
  <c r="W62" i="322" s="1"/>
  <c r="AB58" i="322" s="1"/>
  <c r="AL58" i="322" s="1"/>
  <c r="AW58" i="322" s="1"/>
  <c r="T57" i="322"/>
  <c r="S57" i="322"/>
  <c r="P57" i="322"/>
  <c r="P62" i="322" s="1"/>
  <c r="Z59" i="322" s="1"/>
  <c r="O57" i="322"/>
  <c r="O62" i="322" s="1"/>
  <c r="Z58" i="322" s="1"/>
  <c r="L57" i="322"/>
  <c r="H57" i="322"/>
  <c r="H59" i="322" s="1"/>
  <c r="C57" i="322"/>
  <c r="H61" i="322" s="1"/>
  <c r="BV56" i="322"/>
  <c r="BS56" i="322"/>
  <c r="BO56" i="322"/>
  <c r="BN56" i="322"/>
  <c r="BM56" i="322"/>
  <c r="BL56" i="322"/>
  <c r="BP56" i="322" s="1"/>
  <c r="BK56" i="322"/>
  <c r="BJ56" i="322"/>
  <c r="AT56" i="322"/>
  <c r="AI56" i="322"/>
  <c r="AN55" i="322" s="1"/>
  <c r="V56" i="322"/>
  <c r="U56" i="322"/>
  <c r="U62" i="322" s="1"/>
  <c r="AB56" i="322" s="1"/>
  <c r="AL56" i="322" s="1"/>
  <c r="AW56" i="322" s="1"/>
  <c r="R56" i="322"/>
  <c r="R62" i="322" s="1"/>
  <c r="AA57" i="322" s="1"/>
  <c r="AK57" i="322" s="1"/>
  <c r="Q56" i="322"/>
  <c r="N56" i="322"/>
  <c r="M56" i="322"/>
  <c r="M62" i="322" s="1"/>
  <c r="Z56" i="322" s="1"/>
  <c r="L56" i="322"/>
  <c r="H56" i="322"/>
  <c r="C61" i="322" s="1"/>
  <c r="C56" i="322"/>
  <c r="C60" i="322" s="1"/>
  <c r="CH55" i="322"/>
  <c r="CH54" i="322"/>
  <c r="BV53" i="322"/>
  <c r="BS53" i="322"/>
  <c r="BV52" i="322"/>
  <c r="BS52" i="322"/>
  <c r="CC51" i="322"/>
  <c r="T51" i="322"/>
  <c r="AA48" i="322" s="1"/>
  <c r="P51" i="322"/>
  <c r="Z48" i="322" s="1"/>
  <c r="O51" i="322"/>
  <c r="Z47" i="322" s="1"/>
  <c r="C51" i="322"/>
  <c r="CC50" i="322"/>
  <c r="BO50" i="322"/>
  <c r="BN50" i="322"/>
  <c r="BM50" i="322"/>
  <c r="BL50" i="322"/>
  <c r="BK50" i="322"/>
  <c r="BJ50" i="322"/>
  <c r="BP50" i="322" s="1"/>
  <c r="W50" i="322"/>
  <c r="V50" i="322"/>
  <c r="S50" i="322"/>
  <c r="R50" i="322"/>
  <c r="O50" i="322"/>
  <c r="N50" i="322"/>
  <c r="L50" i="322"/>
  <c r="BV49" i="322"/>
  <c r="BS49" i="322"/>
  <c r="BO49" i="322"/>
  <c r="BN49" i="322"/>
  <c r="BM49" i="322"/>
  <c r="BL49" i="322"/>
  <c r="BP49" i="322" s="1"/>
  <c r="BK49" i="322"/>
  <c r="BJ49" i="322"/>
  <c r="X49" i="322"/>
  <c r="U49" i="322"/>
  <c r="T49" i="322"/>
  <c r="Q49" i="322"/>
  <c r="P49" i="322"/>
  <c r="M49" i="322"/>
  <c r="L49" i="322"/>
  <c r="H49" i="322"/>
  <c r="BV48" i="322"/>
  <c r="BS48" i="322"/>
  <c r="BO48" i="322"/>
  <c r="BN48" i="322"/>
  <c r="BM48" i="322"/>
  <c r="BL48" i="322"/>
  <c r="BK48" i="322"/>
  <c r="BJ48" i="322"/>
  <c r="BP48" i="322" s="1"/>
  <c r="AF48" i="322"/>
  <c r="X48" i="322"/>
  <c r="V48" i="322"/>
  <c r="T48" i="322"/>
  <c r="R48" i="322"/>
  <c r="P48" i="322"/>
  <c r="N48" i="322"/>
  <c r="L48" i="322"/>
  <c r="C48" i="322"/>
  <c r="BO47" i="322"/>
  <c r="BN47" i="322"/>
  <c r="BM47" i="322"/>
  <c r="BL47" i="322"/>
  <c r="BK47" i="322"/>
  <c r="BJ47" i="322"/>
  <c r="AJ47" i="322"/>
  <c r="W47" i="322"/>
  <c r="U47" i="322"/>
  <c r="S47" i="322"/>
  <c r="Q47" i="322"/>
  <c r="O47" i="322"/>
  <c r="M47" i="322"/>
  <c r="L47" i="322"/>
  <c r="BO46" i="322"/>
  <c r="BN46" i="322"/>
  <c r="BM46" i="322"/>
  <c r="BL46" i="322"/>
  <c r="BK46" i="322"/>
  <c r="BP46" i="322" s="1"/>
  <c r="BJ46" i="322"/>
  <c r="X46" i="322"/>
  <c r="X51" i="322" s="1"/>
  <c r="AB48" i="322" s="1"/>
  <c r="AL48" i="322" s="1"/>
  <c r="AW48" i="322" s="1"/>
  <c r="W46" i="322"/>
  <c r="W51" i="322" s="1"/>
  <c r="AB47" i="322" s="1"/>
  <c r="AL47" i="322" s="1"/>
  <c r="AW47" i="322" s="1"/>
  <c r="T46" i="322"/>
  <c r="S46" i="322"/>
  <c r="P46" i="322"/>
  <c r="O46" i="322"/>
  <c r="L46" i="322"/>
  <c r="H46" i="322"/>
  <c r="C46" i="322"/>
  <c r="H50" i="322" s="1"/>
  <c r="BO45" i="322"/>
  <c r="BN45" i="322"/>
  <c r="BM45" i="322"/>
  <c r="BL45" i="322"/>
  <c r="BK45" i="322"/>
  <c r="BJ45" i="322"/>
  <c r="BP45" i="322" s="1"/>
  <c r="V45" i="322"/>
  <c r="V51" i="322" s="1"/>
  <c r="AB46" i="322" s="1"/>
  <c r="AL46" i="322" s="1"/>
  <c r="AW46" i="322" s="1"/>
  <c r="U45" i="322"/>
  <c r="R45" i="322"/>
  <c r="R51" i="322" s="1"/>
  <c r="AA46" i="322" s="1"/>
  <c r="Q45" i="322"/>
  <c r="N45" i="322"/>
  <c r="N51" i="322" s="1"/>
  <c r="Z46" i="322" s="1"/>
  <c r="M45" i="322"/>
  <c r="L45" i="322"/>
  <c r="H45" i="322"/>
  <c r="C50" i="322" s="1"/>
  <c r="C45" i="322"/>
  <c r="CT44" i="322"/>
  <c r="CP44" i="322"/>
  <c r="CK44" i="322"/>
  <c r="CF44" i="322"/>
  <c r="BY44" i="322"/>
  <c r="V40" i="322"/>
  <c r="AB35" i="322" s="1"/>
  <c r="AL35" i="322" s="1"/>
  <c r="AW35" i="322" s="1"/>
  <c r="R40" i="322"/>
  <c r="AA35" i="322" s="1"/>
  <c r="N40" i="322"/>
  <c r="Z35" i="322" s="1"/>
  <c r="C40" i="322"/>
  <c r="BO39" i="322"/>
  <c r="BN39" i="322"/>
  <c r="BM39" i="322"/>
  <c r="BL39" i="322"/>
  <c r="BP39" i="322" s="1"/>
  <c r="BK39" i="322"/>
  <c r="BJ39" i="322"/>
  <c r="W39" i="322"/>
  <c r="V39" i="322"/>
  <c r="S39" i="322"/>
  <c r="R39" i="322"/>
  <c r="O39" i="322"/>
  <c r="N39" i="322"/>
  <c r="L39" i="322"/>
  <c r="H39" i="322"/>
  <c r="BO38" i="322"/>
  <c r="BN38" i="322"/>
  <c r="BM38" i="322"/>
  <c r="BL38" i="322"/>
  <c r="BK38" i="322"/>
  <c r="BP38" i="322" s="1"/>
  <c r="BJ38" i="322"/>
  <c r="X38" i="322"/>
  <c r="U38" i="322"/>
  <c r="T38" i="322"/>
  <c r="Q38" i="322"/>
  <c r="P38" i="322"/>
  <c r="M38" i="322"/>
  <c r="L38" i="322"/>
  <c r="BO37" i="322"/>
  <c r="BN37" i="322"/>
  <c r="BM37" i="322"/>
  <c r="BL37" i="322"/>
  <c r="BP37" i="322" s="1"/>
  <c r="BK37" i="322"/>
  <c r="BJ37" i="322"/>
  <c r="AI37" i="322"/>
  <c r="X37" i="322"/>
  <c r="V37" i="322"/>
  <c r="T37" i="322"/>
  <c r="R37" i="322"/>
  <c r="P37" i="322"/>
  <c r="N37" i="322"/>
  <c r="L37" i="322"/>
  <c r="BO36" i="322"/>
  <c r="BN36" i="322"/>
  <c r="BM36" i="322"/>
  <c r="BL36" i="322"/>
  <c r="BP36" i="322" s="1"/>
  <c r="BK36" i="322"/>
  <c r="BJ36" i="322"/>
  <c r="AI36" i="322"/>
  <c r="AA36" i="322"/>
  <c r="W36" i="322"/>
  <c r="U36" i="322"/>
  <c r="S36" i="322"/>
  <c r="S40" i="322" s="1"/>
  <c r="Q36" i="322"/>
  <c r="O36" i="322"/>
  <c r="M36" i="322"/>
  <c r="L36" i="322"/>
  <c r="H36" i="322"/>
  <c r="BO35" i="322"/>
  <c r="BN35" i="322"/>
  <c r="BM35" i="322"/>
  <c r="BL35" i="322"/>
  <c r="BP35" i="322" s="1"/>
  <c r="BK35" i="322"/>
  <c r="BJ35" i="322"/>
  <c r="AI35" i="322"/>
  <c r="AE35" i="322"/>
  <c r="X35" i="322"/>
  <c r="X40" i="322" s="1"/>
  <c r="AB37" i="322" s="1"/>
  <c r="AL37" i="322" s="1"/>
  <c r="AW37" i="322" s="1"/>
  <c r="W35" i="322"/>
  <c r="W40" i="322" s="1"/>
  <c r="AB36" i="322" s="1"/>
  <c r="AL36" i="322" s="1"/>
  <c r="AW36" i="322" s="1"/>
  <c r="T35" i="322"/>
  <c r="T40" i="322" s="1"/>
  <c r="AA37" i="322" s="1"/>
  <c r="S35" i="322"/>
  <c r="P35" i="322"/>
  <c r="P40" i="322" s="1"/>
  <c r="Z37" i="322" s="1"/>
  <c r="O35" i="322"/>
  <c r="O40" i="322" s="1"/>
  <c r="Z36" i="322" s="1"/>
  <c r="L35" i="322"/>
  <c r="H35" i="322"/>
  <c r="H38" i="322" s="1"/>
  <c r="C35" i="322"/>
  <c r="BO34" i="322"/>
  <c r="BN34" i="322"/>
  <c r="BM34" i="322"/>
  <c r="BL34" i="322"/>
  <c r="BP34" i="322" s="1"/>
  <c r="BK34" i="322"/>
  <c r="BJ34" i="322"/>
  <c r="AI34" i="322"/>
  <c r="AT34" i="322" s="1"/>
  <c r="AE34" i="322"/>
  <c r="V34" i="322"/>
  <c r="U34" i="322"/>
  <c r="U40" i="322" s="1"/>
  <c r="AB34" i="322" s="1"/>
  <c r="AL34" i="322" s="1"/>
  <c r="AW34" i="322" s="1"/>
  <c r="R34" i="322"/>
  <c r="Q34" i="322"/>
  <c r="Q40" i="322" s="1"/>
  <c r="AA34" i="322" s="1"/>
  <c r="N34" i="322"/>
  <c r="M34" i="322"/>
  <c r="M40" i="322" s="1"/>
  <c r="Z34" i="322" s="1"/>
  <c r="L34" i="322"/>
  <c r="H34" i="322"/>
  <c r="C39" i="322" s="1"/>
  <c r="C34" i="322"/>
  <c r="C38" i="322" s="1"/>
  <c r="AN33" i="322"/>
  <c r="C29" i="322"/>
  <c r="BO28" i="322"/>
  <c r="BN28" i="322"/>
  <c r="BM28" i="322"/>
  <c r="BL28" i="322"/>
  <c r="BP28" i="322" s="1"/>
  <c r="BK28" i="322"/>
  <c r="BJ28" i="322"/>
  <c r="W28" i="322"/>
  <c r="V28" i="322"/>
  <c r="S28" i="322"/>
  <c r="R28" i="322"/>
  <c r="R29" i="322" s="1"/>
  <c r="O28" i="322"/>
  <c r="N28" i="322"/>
  <c r="L28" i="322"/>
  <c r="H28" i="322"/>
  <c r="BO27" i="322"/>
  <c r="BN27" i="322"/>
  <c r="BM27" i="322"/>
  <c r="BL27" i="322"/>
  <c r="BK27" i="322"/>
  <c r="BJ27" i="322"/>
  <c r="BP27" i="322" s="1"/>
  <c r="X27" i="322"/>
  <c r="U27" i="322"/>
  <c r="T27" i="322"/>
  <c r="Q27" i="322"/>
  <c r="P27" i="322"/>
  <c r="M27" i="322"/>
  <c r="L27" i="322"/>
  <c r="H27" i="322"/>
  <c r="BO26" i="322"/>
  <c r="BN26" i="322"/>
  <c r="BM26" i="322"/>
  <c r="BL26" i="322"/>
  <c r="BK26" i="322"/>
  <c r="BJ26" i="322"/>
  <c r="BP26" i="322" s="1"/>
  <c r="X26" i="322"/>
  <c r="V26" i="322"/>
  <c r="T26" i="322"/>
  <c r="R26" i="322"/>
  <c r="P26" i="322"/>
  <c r="N26" i="322"/>
  <c r="L26" i="322"/>
  <c r="H26" i="322"/>
  <c r="C26" i="322"/>
  <c r="BO25" i="322"/>
  <c r="BN25" i="322"/>
  <c r="BM25" i="322"/>
  <c r="BL25" i="322"/>
  <c r="BK25" i="322"/>
  <c r="BP25" i="322" s="1"/>
  <c r="BJ25" i="322"/>
  <c r="AI25" i="322"/>
  <c r="AT25" i="322" s="1"/>
  <c r="W25" i="322"/>
  <c r="U25" i="322"/>
  <c r="S25" i="322"/>
  <c r="S29" i="322" s="1"/>
  <c r="AA25" i="322" s="1"/>
  <c r="Q25" i="322"/>
  <c r="O25" i="322"/>
  <c r="M25" i="322"/>
  <c r="L25" i="322"/>
  <c r="H25" i="322"/>
  <c r="BO24" i="322"/>
  <c r="BN24" i="322"/>
  <c r="BM24" i="322"/>
  <c r="BL24" i="322"/>
  <c r="BP24" i="322" s="1"/>
  <c r="BK24" i="322"/>
  <c r="BJ24" i="322"/>
  <c r="AI24" i="322"/>
  <c r="AT24" i="322" s="1"/>
  <c r="AA24" i="322"/>
  <c r="X24" i="322"/>
  <c r="W24" i="322"/>
  <c r="W29" i="322" s="1"/>
  <c r="AB25" i="322" s="1"/>
  <c r="AL25" i="322" s="1"/>
  <c r="AW25" i="322" s="1"/>
  <c r="T24" i="322"/>
  <c r="T29" i="322" s="1"/>
  <c r="AA26" i="322" s="1"/>
  <c r="AK26" i="322" s="1"/>
  <c r="S24" i="322"/>
  <c r="P24" i="322"/>
  <c r="O24" i="322"/>
  <c r="O29" i="322" s="1"/>
  <c r="Z25" i="322" s="1"/>
  <c r="L24" i="322"/>
  <c r="H24" i="322"/>
  <c r="AI26" i="322" s="1"/>
  <c r="C24" i="322"/>
  <c r="CK23" i="322"/>
  <c r="CA23" i="322"/>
  <c r="BO23" i="322"/>
  <c r="BN23" i="322"/>
  <c r="BM23" i="322"/>
  <c r="BL23" i="322"/>
  <c r="BK23" i="322"/>
  <c r="BJ23" i="322"/>
  <c r="BP23" i="322" s="1"/>
  <c r="V23" i="322"/>
  <c r="V29" i="322" s="1"/>
  <c r="AB24" i="322" s="1"/>
  <c r="AL24" i="322" s="1"/>
  <c r="AW24" i="322" s="1"/>
  <c r="U23" i="322"/>
  <c r="U29" i="322" s="1"/>
  <c r="AB23" i="322" s="1"/>
  <c r="AL23" i="322" s="1"/>
  <c r="AW23" i="322" s="1"/>
  <c r="R23" i="322"/>
  <c r="Q23" i="322"/>
  <c r="Q29" i="322" s="1"/>
  <c r="AA23" i="322" s="1"/>
  <c r="AK23" i="322" s="1"/>
  <c r="N23" i="322"/>
  <c r="N29" i="322" s="1"/>
  <c r="Z24" i="322" s="1"/>
  <c r="M23" i="322"/>
  <c r="M29" i="322" s="1"/>
  <c r="Z23" i="322" s="1"/>
  <c r="L23" i="322"/>
  <c r="H23" i="322"/>
  <c r="C28" i="322" s="1"/>
  <c r="C23" i="322"/>
  <c r="AP22" i="322"/>
  <c r="AO22" i="322"/>
  <c r="CF19" i="322"/>
  <c r="U18" i="322"/>
  <c r="AB12" i="322" s="1"/>
  <c r="AL12" i="322" s="1"/>
  <c r="AW12" i="322" s="1"/>
  <c r="T18" i="322"/>
  <c r="AA15" i="322" s="1"/>
  <c r="AK15" i="322" s="1"/>
  <c r="P18" i="322"/>
  <c r="Z15" i="322" s="1"/>
  <c r="M18" i="322"/>
  <c r="C18" i="322"/>
  <c r="BO17" i="322"/>
  <c r="BN17" i="322"/>
  <c r="BM17" i="322"/>
  <c r="BL17" i="322"/>
  <c r="BK17" i="322"/>
  <c r="BJ17" i="322"/>
  <c r="BP17" i="322" s="1"/>
  <c r="W17" i="322"/>
  <c r="V17" i="322"/>
  <c r="S17" i="322"/>
  <c r="R17" i="322"/>
  <c r="O17" i="322"/>
  <c r="N17" i="322"/>
  <c r="L17" i="322"/>
  <c r="BO16" i="322"/>
  <c r="BN16" i="322"/>
  <c r="BM16" i="322"/>
  <c r="BL16" i="322"/>
  <c r="BK16" i="322"/>
  <c r="BJ16" i="322"/>
  <c r="X16" i="322"/>
  <c r="U16" i="322"/>
  <c r="T16" i="322"/>
  <c r="Q16" i="322"/>
  <c r="P16" i="322"/>
  <c r="M16" i="322"/>
  <c r="L16" i="322"/>
  <c r="C16" i="322"/>
  <c r="BO15" i="322"/>
  <c r="BN15" i="322"/>
  <c r="BM15" i="322"/>
  <c r="BL15" i="322"/>
  <c r="BK15" i="322"/>
  <c r="BJ15" i="322"/>
  <c r="BP15" i="322" s="1"/>
  <c r="X15" i="322"/>
  <c r="V15" i="322"/>
  <c r="T15" i="322"/>
  <c r="R15" i="322"/>
  <c r="P15" i="322"/>
  <c r="N15" i="322"/>
  <c r="L15" i="322"/>
  <c r="C15" i="322"/>
  <c r="BO14" i="322"/>
  <c r="BN14" i="322"/>
  <c r="BM14" i="322"/>
  <c r="BL14" i="322"/>
  <c r="BK14" i="322"/>
  <c r="BJ14" i="322"/>
  <c r="BP14" i="322" s="1"/>
  <c r="W14" i="322"/>
  <c r="U14" i="322"/>
  <c r="S14" i="322"/>
  <c r="Q14" i="322"/>
  <c r="O14" i="322"/>
  <c r="M14" i="322"/>
  <c r="L14" i="322"/>
  <c r="C14" i="322"/>
  <c r="BO13" i="322"/>
  <c r="BN13" i="322"/>
  <c r="BM13" i="322"/>
  <c r="BL13" i="322"/>
  <c r="BK13" i="322"/>
  <c r="BJ13" i="322"/>
  <c r="BP13" i="322" s="1"/>
  <c r="AT13" i="322"/>
  <c r="X13" i="322"/>
  <c r="X18" i="322" s="1"/>
  <c r="AB15" i="322" s="1"/>
  <c r="W13" i="322"/>
  <c r="T13" i="322"/>
  <c r="S13" i="322"/>
  <c r="S18" i="322" s="1"/>
  <c r="AA14" i="322" s="1"/>
  <c r="AK14" i="322" s="1"/>
  <c r="P13" i="322"/>
  <c r="O13" i="322"/>
  <c r="L13" i="322"/>
  <c r="H13" i="322"/>
  <c r="AI15" i="322" s="1"/>
  <c r="AQ11" i="322" s="1"/>
  <c r="C13" i="322"/>
  <c r="BO12" i="322"/>
  <c r="BN12" i="322"/>
  <c r="BM12" i="322"/>
  <c r="BL12" i="322"/>
  <c r="BK12" i="322"/>
  <c r="BJ12" i="322"/>
  <c r="BP12" i="322" s="1"/>
  <c r="AT12" i="322"/>
  <c r="AK12" i="322"/>
  <c r="AC12" i="322"/>
  <c r="Z12" i="322"/>
  <c r="V12" i="322"/>
  <c r="V18" i="322" s="1"/>
  <c r="AB13" i="322" s="1"/>
  <c r="AL13" i="322" s="1"/>
  <c r="AW13" i="322" s="1"/>
  <c r="U12" i="322"/>
  <c r="R12" i="322"/>
  <c r="R18" i="322" s="1"/>
  <c r="AA13" i="322" s="1"/>
  <c r="Q12" i="322"/>
  <c r="Q18" i="322" s="1"/>
  <c r="AA12" i="322" s="1"/>
  <c r="N12" i="322"/>
  <c r="N18" i="322" s="1"/>
  <c r="Z13" i="322" s="1"/>
  <c r="M12" i="322"/>
  <c r="L12" i="322"/>
  <c r="H12" i="322"/>
  <c r="AI13" i="322" s="1"/>
  <c r="AO11" i="322" s="1"/>
  <c r="C12" i="322"/>
  <c r="AI12" i="322" s="1"/>
  <c r="AN11" i="322"/>
  <c r="BO94" i="321"/>
  <c r="BN94" i="321"/>
  <c r="BM94" i="321"/>
  <c r="BL94" i="321"/>
  <c r="BK94" i="321"/>
  <c r="BJ94" i="321"/>
  <c r="BO93" i="321"/>
  <c r="BN93" i="321"/>
  <c r="BM93" i="321"/>
  <c r="BL93" i="321"/>
  <c r="BK93" i="321"/>
  <c r="BJ93" i="321"/>
  <c r="BO92" i="321"/>
  <c r="BN92" i="321"/>
  <c r="BM92" i="321"/>
  <c r="BL92" i="321"/>
  <c r="BK92" i="321"/>
  <c r="BJ92" i="321"/>
  <c r="BO91" i="321"/>
  <c r="BN91" i="321"/>
  <c r="BM91" i="321"/>
  <c r="BL91" i="321"/>
  <c r="BK91" i="321"/>
  <c r="BJ91" i="321"/>
  <c r="BO90" i="321"/>
  <c r="BN90" i="321"/>
  <c r="BM90" i="321"/>
  <c r="BL90" i="321"/>
  <c r="BK90" i="321"/>
  <c r="BJ90" i="321"/>
  <c r="BO89" i="321"/>
  <c r="BN89" i="321"/>
  <c r="BM89" i="321"/>
  <c r="BL89" i="321"/>
  <c r="BK89" i="321"/>
  <c r="BJ89" i="321"/>
  <c r="BV77" i="321"/>
  <c r="BV76" i="321"/>
  <c r="BS76" i="321"/>
  <c r="CC75" i="321"/>
  <c r="CC74" i="321"/>
  <c r="W74" i="321"/>
  <c r="O74" i="321"/>
  <c r="C74" i="321"/>
  <c r="BV73" i="321"/>
  <c r="BS73" i="321"/>
  <c r="X73" i="321"/>
  <c r="W73" i="321"/>
  <c r="P73" i="321"/>
  <c r="Z70" i="321" s="1"/>
  <c r="O73" i="321"/>
  <c r="C73" i="321"/>
  <c r="BV72" i="321"/>
  <c r="BS72" i="321"/>
  <c r="BO72" i="321"/>
  <c r="BN72" i="321"/>
  <c r="BM72" i="321"/>
  <c r="BL72" i="321"/>
  <c r="BK72" i="321"/>
  <c r="BJ72" i="321"/>
  <c r="BP72" i="321" s="1"/>
  <c r="W72" i="321"/>
  <c r="V72" i="321"/>
  <c r="S72" i="321"/>
  <c r="R72" i="321"/>
  <c r="O72" i="321"/>
  <c r="N72" i="321"/>
  <c r="L72" i="321"/>
  <c r="CH71" i="321"/>
  <c r="BO71" i="321"/>
  <c r="BN71" i="321"/>
  <c r="BM71" i="321"/>
  <c r="BL71" i="321"/>
  <c r="BK71" i="321"/>
  <c r="BJ71" i="321"/>
  <c r="X71" i="321"/>
  <c r="U71" i="321"/>
  <c r="T71" i="321"/>
  <c r="T73" i="321" s="1"/>
  <c r="AA70" i="321" s="1"/>
  <c r="Q71" i="321"/>
  <c r="Q73" i="321" s="1"/>
  <c r="AA67" i="321" s="1"/>
  <c r="P71" i="321"/>
  <c r="M71" i="321"/>
  <c r="L71" i="321"/>
  <c r="H71" i="321"/>
  <c r="CH70" i="321"/>
  <c r="BO70" i="321"/>
  <c r="BN70" i="321"/>
  <c r="BM70" i="321"/>
  <c r="BL70" i="321"/>
  <c r="BK70" i="321"/>
  <c r="BJ70" i="321"/>
  <c r="AB70" i="321"/>
  <c r="AL70" i="321" s="1"/>
  <c r="AW70" i="321" s="1"/>
  <c r="X70" i="321"/>
  <c r="V70" i="321"/>
  <c r="T70" i="321"/>
  <c r="R70" i="321"/>
  <c r="P70" i="321"/>
  <c r="N70" i="321"/>
  <c r="L70" i="321"/>
  <c r="C70" i="321"/>
  <c r="BV69" i="321"/>
  <c r="BO69" i="321"/>
  <c r="BN69" i="321"/>
  <c r="BM69" i="321"/>
  <c r="BL69" i="321"/>
  <c r="BK69" i="321"/>
  <c r="BJ69" i="321"/>
  <c r="AJ69" i="321"/>
  <c r="AI69" i="321"/>
  <c r="AT69" i="321" s="1"/>
  <c r="AB69" i="321"/>
  <c r="AL69" i="321" s="1"/>
  <c r="AW69" i="321" s="1"/>
  <c r="Z69" i="321"/>
  <c r="W69" i="321"/>
  <c r="U69" i="321"/>
  <c r="S69" i="321"/>
  <c r="Q69" i="321"/>
  <c r="O69" i="321"/>
  <c r="M69" i="321"/>
  <c r="L69" i="321"/>
  <c r="BV68" i="321"/>
  <c r="BS68" i="321"/>
  <c r="BO68" i="321"/>
  <c r="BN68" i="321"/>
  <c r="BM68" i="321"/>
  <c r="BL68" i="321"/>
  <c r="BK68" i="321"/>
  <c r="BP68" i="321" s="1"/>
  <c r="BJ68" i="321"/>
  <c r="AI68" i="321"/>
  <c r="X68" i="321"/>
  <c r="X74" i="321" s="1"/>
  <c r="W68" i="321"/>
  <c r="T68" i="321"/>
  <c r="S68" i="321"/>
  <c r="P68" i="321"/>
  <c r="O68" i="321"/>
  <c r="L68" i="321"/>
  <c r="H68" i="321"/>
  <c r="C68" i="321"/>
  <c r="H72" i="321" s="1"/>
  <c r="CC67" i="321"/>
  <c r="BO67" i="321"/>
  <c r="BN67" i="321"/>
  <c r="BM67" i="321"/>
  <c r="BL67" i="321"/>
  <c r="BK67" i="321"/>
  <c r="BJ67" i="321"/>
  <c r="V67" i="321"/>
  <c r="U67" i="321"/>
  <c r="U73" i="321" s="1"/>
  <c r="AB67" i="321" s="1"/>
  <c r="AL67" i="321" s="1"/>
  <c r="AW67" i="321" s="1"/>
  <c r="R67" i="321"/>
  <c r="R73" i="321" s="1"/>
  <c r="AA68" i="321" s="1"/>
  <c r="Q67" i="321"/>
  <c r="N67" i="321"/>
  <c r="M67" i="321"/>
  <c r="M73" i="321" s="1"/>
  <c r="Z67" i="321" s="1"/>
  <c r="L67" i="321"/>
  <c r="H67" i="321"/>
  <c r="C72" i="321" s="1"/>
  <c r="C67" i="321"/>
  <c r="CC66" i="321"/>
  <c r="AP66" i="321"/>
  <c r="BV65" i="321"/>
  <c r="BS65" i="321"/>
  <c r="BV64" i="321"/>
  <c r="BS64" i="321"/>
  <c r="X62" i="321"/>
  <c r="AB59" i="321" s="1"/>
  <c r="AL59" i="321" s="1"/>
  <c r="Q62" i="321"/>
  <c r="AA56" i="321" s="1"/>
  <c r="AK56" i="321" s="1"/>
  <c r="P62" i="321"/>
  <c r="Z59" i="321" s="1"/>
  <c r="C62" i="321"/>
  <c r="BV61" i="321"/>
  <c r="BO61" i="321"/>
  <c r="BN61" i="321"/>
  <c r="BM61" i="321"/>
  <c r="BL61" i="321"/>
  <c r="BK61" i="321"/>
  <c r="BJ61" i="321"/>
  <c r="W61" i="321"/>
  <c r="V61" i="321"/>
  <c r="S61" i="321"/>
  <c r="R61" i="321"/>
  <c r="O61" i="321"/>
  <c r="N61" i="321"/>
  <c r="L61" i="321"/>
  <c r="CM60" i="321"/>
  <c r="BV60" i="321"/>
  <c r="BS60" i="321"/>
  <c r="BO60" i="321"/>
  <c r="BN60" i="321"/>
  <c r="BM60" i="321"/>
  <c r="BL60" i="321"/>
  <c r="BK60" i="321"/>
  <c r="BJ60" i="321"/>
  <c r="BP60" i="321" s="1"/>
  <c r="X60" i="321"/>
  <c r="U60" i="321"/>
  <c r="T60" i="321"/>
  <c r="T62" i="321" s="1"/>
  <c r="AA59" i="321" s="1"/>
  <c r="Q60" i="321"/>
  <c r="P60" i="321"/>
  <c r="M60" i="321"/>
  <c r="L60" i="321"/>
  <c r="CM59" i="321"/>
  <c r="CC59" i="321"/>
  <c r="BO59" i="321"/>
  <c r="BN59" i="321"/>
  <c r="BM59" i="321"/>
  <c r="BL59" i="321"/>
  <c r="BK59" i="321"/>
  <c r="BJ59" i="321"/>
  <c r="AW59" i="321"/>
  <c r="AF59" i="321"/>
  <c r="X59" i="321"/>
  <c r="V59" i="321"/>
  <c r="T59" i="321"/>
  <c r="R59" i="321"/>
  <c r="P59" i="321"/>
  <c r="N59" i="321"/>
  <c r="L59" i="321"/>
  <c r="C59" i="321"/>
  <c r="CC58" i="321"/>
  <c r="BO58" i="321"/>
  <c r="BN58" i="321"/>
  <c r="BM58" i="321"/>
  <c r="BL58" i="321"/>
  <c r="BK58" i="321"/>
  <c r="BP58" i="321" s="1"/>
  <c r="BJ58" i="321"/>
  <c r="AL58" i="321"/>
  <c r="AW58" i="321" s="1"/>
  <c r="W58" i="321"/>
  <c r="U58" i="321"/>
  <c r="S58" i="321"/>
  <c r="Q58" i="321"/>
  <c r="O58" i="321"/>
  <c r="M58" i="321"/>
  <c r="L58" i="321"/>
  <c r="H58" i="321"/>
  <c r="BV57" i="321"/>
  <c r="BO57" i="321"/>
  <c r="BN57" i="321"/>
  <c r="BM57" i="321"/>
  <c r="BL57" i="321"/>
  <c r="BK57" i="321"/>
  <c r="BJ57" i="321"/>
  <c r="BP57" i="321" s="1"/>
  <c r="AK57" i="321"/>
  <c r="X57" i="321"/>
  <c r="W57" i="321"/>
  <c r="W62" i="321" s="1"/>
  <c r="AB58" i="321" s="1"/>
  <c r="T57" i="321"/>
  <c r="S57" i="321"/>
  <c r="S62" i="321" s="1"/>
  <c r="AA58" i="321" s="1"/>
  <c r="P57" i="321"/>
  <c r="O57" i="321"/>
  <c r="O62" i="321" s="1"/>
  <c r="Z58" i="321" s="1"/>
  <c r="L57" i="321"/>
  <c r="H57" i="321"/>
  <c r="C57" i="321"/>
  <c r="H61" i="321" s="1"/>
  <c r="BV56" i="321"/>
  <c r="BS56" i="321"/>
  <c r="BO56" i="321"/>
  <c r="BN56" i="321"/>
  <c r="BM56" i="321"/>
  <c r="BL56" i="321"/>
  <c r="BK56" i="321"/>
  <c r="BJ56" i="321"/>
  <c r="V56" i="321"/>
  <c r="U56" i="321"/>
  <c r="U62" i="321" s="1"/>
  <c r="AB56" i="321" s="1"/>
  <c r="AL56" i="321" s="1"/>
  <c r="AW56" i="321" s="1"/>
  <c r="R56" i="321"/>
  <c r="R62" i="321" s="1"/>
  <c r="AA57" i="321" s="1"/>
  <c r="Q56" i="321"/>
  <c r="N56" i="321"/>
  <c r="M56" i="321"/>
  <c r="M62" i="321" s="1"/>
  <c r="Z56" i="321" s="1"/>
  <c r="L56" i="321"/>
  <c r="H56" i="321"/>
  <c r="C61" i="321" s="1"/>
  <c r="C56" i="321"/>
  <c r="CH55" i="321"/>
  <c r="CH54" i="321"/>
  <c r="BV53" i="321"/>
  <c r="BS53" i="321"/>
  <c r="BV52" i="321"/>
  <c r="BS52" i="321"/>
  <c r="CC51" i="321"/>
  <c r="T51" i="321"/>
  <c r="AA48" i="321" s="1"/>
  <c r="S51" i="321"/>
  <c r="AA47" i="321" s="1"/>
  <c r="C51" i="321"/>
  <c r="CC50" i="321"/>
  <c r="BO50" i="321"/>
  <c r="BN50" i="321"/>
  <c r="BM50" i="321"/>
  <c r="BL50" i="321"/>
  <c r="BK50" i="321"/>
  <c r="BP50" i="321" s="1"/>
  <c r="BJ50" i="321"/>
  <c r="W50" i="321"/>
  <c r="W51" i="321" s="1"/>
  <c r="AB47" i="321" s="1"/>
  <c r="AL47" i="321" s="1"/>
  <c r="AW47" i="321" s="1"/>
  <c r="V50" i="321"/>
  <c r="S50" i="321"/>
  <c r="R50" i="321"/>
  <c r="R51" i="321" s="1"/>
  <c r="AA46" i="321" s="1"/>
  <c r="O50" i="321"/>
  <c r="O51" i="321" s="1"/>
  <c r="Z47" i="321" s="1"/>
  <c r="N50" i="321"/>
  <c r="L50" i="321"/>
  <c r="H50" i="321"/>
  <c r="C50" i="321"/>
  <c r="BV49" i="321"/>
  <c r="BS49" i="321"/>
  <c r="BO49" i="321"/>
  <c r="BN49" i="321"/>
  <c r="BM49" i="321"/>
  <c r="BL49" i="321"/>
  <c r="BK49" i="321"/>
  <c r="BJ49" i="321"/>
  <c r="BP49" i="321" s="1"/>
  <c r="X49" i="321"/>
  <c r="U49" i="321"/>
  <c r="T49" i="321"/>
  <c r="Q49" i="321"/>
  <c r="P49" i="321"/>
  <c r="M49" i="321"/>
  <c r="L49" i="321"/>
  <c r="BV48" i="321"/>
  <c r="BS48" i="321"/>
  <c r="BO48" i="321"/>
  <c r="BN48" i="321"/>
  <c r="BM48" i="321"/>
  <c r="BL48" i="321"/>
  <c r="BK48" i="321"/>
  <c r="BJ48" i="321"/>
  <c r="BP48" i="321" s="1"/>
  <c r="AK48" i="321"/>
  <c r="AC48" i="321"/>
  <c r="X48" i="321"/>
  <c r="X51" i="321" s="1"/>
  <c r="AB48" i="321" s="1"/>
  <c r="AL48" i="321" s="1"/>
  <c r="AW48" i="321" s="1"/>
  <c r="V48" i="321"/>
  <c r="T48" i="321"/>
  <c r="R48" i="321"/>
  <c r="P48" i="321"/>
  <c r="P51" i="321" s="1"/>
  <c r="Z48" i="321" s="1"/>
  <c r="N48" i="321"/>
  <c r="L48" i="321"/>
  <c r="BO47" i="321"/>
  <c r="BN47" i="321"/>
  <c r="BM47" i="321"/>
  <c r="BL47" i="321"/>
  <c r="BP47" i="321" s="1"/>
  <c r="BK47" i="321"/>
  <c r="BJ47" i="321"/>
  <c r="AI47" i="321"/>
  <c r="AT47" i="321" s="1"/>
  <c r="W47" i="321"/>
  <c r="U47" i="321"/>
  <c r="S47" i="321"/>
  <c r="Q47" i="321"/>
  <c r="O47" i="321"/>
  <c r="M47" i="321"/>
  <c r="L47" i="321"/>
  <c r="BO46" i="321"/>
  <c r="BN46" i="321"/>
  <c r="BM46" i="321"/>
  <c r="BL46" i="321"/>
  <c r="BK46" i="321"/>
  <c r="BP46" i="321" s="1"/>
  <c r="BJ46" i="321"/>
  <c r="AL46" i="321"/>
  <c r="AW46" i="321" s="1"/>
  <c r="X46" i="321"/>
  <c r="W46" i="321"/>
  <c r="T46" i="321"/>
  <c r="S46" i="321"/>
  <c r="P46" i="321"/>
  <c r="O46" i="321"/>
  <c r="L46" i="321"/>
  <c r="H46" i="321"/>
  <c r="C46" i="321"/>
  <c r="H47" i="321" s="1"/>
  <c r="BO45" i="321"/>
  <c r="BN45" i="321"/>
  <c r="BM45" i="321"/>
  <c r="BL45" i="321"/>
  <c r="BK45" i="321"/>
  <c r="BJ45" i="321"/>
  <c r="V45" i="321"/>
  <c r="V51" i="321" s="1"/>
  <c r="AB46" i="321" s="1"/>
  <c r="U45" i="321"/>
  <c r="R45" i="321"/>
  <c r="Q45" i="321"/>
  <c r="Q51" i="321" s="1"/>
  <c r="AA45" i="321" s="1"/>
  <c r="AK45" i="321" s="1"/>
  <c r="N45" i="321"/>
  <c r="N51" i="321" s="1"/>
  <c r="Z46" i="321" s="1"/>
  <c r="M45" i="321"/>
  <c r="L45" i="321"/>
  <c r="H45" i="321"/>
  <c r="C48" i="321" s="1"/>
  <c r="C45" i="321"/>
  <c r="CT44" i="321"/>
  <c r="CP44" i="321"/>
  <c r="CK44" i="321"/>
  <c r="CF44" i="321"/>
  <c r="BY44" i="321"/>
  <c r="V40" i="321"/>
  <c r="AB35" i="321" s="1"/>
  <c r="AL35" i="321" s="1"/>
  <c r="AW35" i="321" s="1"/>
  <c r="R40" i="321"/>
  <c r="AA35" i="321" s="1"/>
  <c r="N40" i="321"/>
  <c r="Z35" i="321" s="1"/>
  <c r="C40" i="321"/>
  <c r="BO39" i="321"/>
  <c r="BN39" i="321"/>
  <c r="BM39" i="321"/>
  <c r="BL39" i="321"/>
  <c r="BP39" i="321" s="1"/>
  <c r="BK39" i="321"/>
  <c r="BJ39" i="321"/>
  <c r="W39" i="321"/>
  <c r="V39" i="321"/>
  <c r="S39" i="321"/>
  <c r="R39" i="321"/>
  <c r="O39" i="321"/>
  <c r="N39" i="321"/>
  <c r="L39" i="321"/>
  <c r="H39" i="321"/>
  <c r="BO38" i="321"/>
  <c r="BN38" i="321"/>
  <c r="BM38" i="321"/>
  <c r="BL38" i="321"/>
  <c r="BK38" i="321"/>
  <c r="BP38" i="321" s="1"/>
  <c r="BJ38" i="321"/>
  <c r="X38" i="321"/>
  <c r="U38" i="321"/>
  <c r="T38" i="321"/>
  <c r="Q38" i="321"/>
  <c r="P38" i="321"/>
  <c r="M38" i="321"/>
  <c r="L38" i="321"/>
  <c r="BO37" i="321"/>
  <c r="BN37" i="321"/>
  <c r="BM37" i="321"/>
  <c r="BL37" i="321"/>
  <c r="BP37" i="321" s="1"/>
  <c r="BK37" i="321"/>
  <c r="BJ37" i="321"/>
  <c r="AI37" i="321"/>
  <c r="X37" i="321"/>
  <c r="V37" i="321"/>
  <c r="T37" i="321"/>
  <c r="R37" i="321"/>
  <c r="P37" i="321"/>
  <c r="N37" i="321"/>
  <c r="L37" i="321"/>
  <c r="BO36" i="321"/>
  <c r="BN36" i="321"/>
  <c r="BM36" i="321"/>
  <c r="BL36" i="321"/>
  <c r="BP36" i="321" s="1"/>
  <c r="BK36" i="321"/>
  <c r="BJ36" i="321"/>
  <c r="AI36" i="321"/>
  <c r="W36" i="321"/>
  <c r="U36" i="321"/>
  <c r="S36" i="321"/>
  <c r="Q36" i="321"/>
  <c r="O36" i="321"/>
  <c r="M36" i="321"/>
  <c r="L36" i="321"/>
  <c r="H36" i="321"/>
  <c r="BO35" i="321"/>
  <c r="BN35" i="321"/>
  <c r="BM35" i="321"/>
  <c r="BL35" i="321"/>
  <c r="BP35" i="321" s="1"/>
  <c r="BK35" i="321"/>
  <c r="BJ35" i="321"/>
  <c r="AI35" i="321"/>
  <c r="AT35" i="321" s="1"/>
  <c r="X35" i="321"/>
  <c r="X40" i="321" s="1"/>
  <c r="AB37" i="321" s="1"/>
  <c r="AL37" i="321" s="1"/>
  <c r="AW37" i="321" s="1"/>
  <c r="W35" i="321"/>
  <c r="W40" i="321" s="1"/>
  <c r="AB36" i="321" s="1"/>
  <c r="AL36" i="321" s="1"/>
  <c r="AW36" i="321" s="1"/>
  <c r="T35" i="321"/>
  <c r="S35" i="321"/>
  <c r="P35" i="321"/>
  <c r="P40" i="321" s="1"/>
  <c r="Z37" i="321" s="1"/>
  <c r="O35" i="321"/>
  <c r="O40" i="321" s="1"/>
  <c r="Z36" i="321" s="1"/>
  <c r="L35" i="321"/>
  <c r="H35" i="321"/>
  <c r="H38" i="321" s="1"/>
  <c r="C35" i="321"/>
  <c r="BO34" i="321"/>
  <c r="BN34" i="321"/>
  <c r="BM34" i="321"/>
  <c r="BL34" i="321"/>
  <c r="BP34" i="321" s="1"/>
  <c r="BK34" i="321"/>
  <c r="BJ34" i="321"/>
  <c r="AI34" i="321"/>
  <c r="AT34" i="321" s="1"/>
  <c r="V34" i="321"/>
  <c r="U34" i="321"/>
  <c r="R34" i="321"/>
  <c r="Q34" i="321"/>
  <c r="Q40" i="321" s="1"/>
  <c r="AA34" i="321" s="1"/>
  <c r="N34" i="321"/>
  <c r="M34" i="321"/>
  <c r="L34" i="321"/>
  <c r="H34" i="321"/>
  <c r="C39" i="321" s="1"/>
  <c r="C34" i="321"/>
  <c r="C38" i="321" s="1"/>
  <c r="AN33" i="321"/>
  <c r="R29" i="321"/>
  <c r="C29" i="321"/>
  <c r="BO28" i="321"/>
  <c r="BN28" i="321"/>
  <c r="BM28" i="321"/>
  <c r="BL28" i="321"/>
  <c r="BK28" i="321"/>
  <c r="BJ28" i="321"/>
  <c r="W28" i="321"/>
  <c r="V28" i="321"/>
  <c r="S28" i="321"/>
  <c r="S29" i="321" s="1"/>
  <c r="AA25" i="321" s="1"/>
  <c r="R28" i="321"/>
  <c r="O28" i="321"/>
  <c r="N28" i="321"/>
  <c r="L28" i="321"/>
  <c r="H28" i="321"/>
  <c r="BO27" i="321"/>
  <c r="BN27" i="321"/>
  <c r="BM27" i="321"/>
  <c r="BL27" i="321"/>
  <c r="BK27" i="321"/>
  <c r="BJ27" i="321"/>
  <c r="BP27" i="321" s="1"/>
  <c r="X27" i="321"/>
  <c r="U27" i="321"/>
  <c r="T27" i="321"/>
  <c r="Q27" i="321"/>
  <c r="P27" i="321"/>
  <c r="M27" i="321"/>
  <c r="L27" i="321"/>
  <c r="H27" i="321"/>
  <c r="BO26" i="321"/>
  <c r="BN26" i="321"/>
  <c r="BM26" i="321"/>
  <c r="BL26" i="321"/>
  <c r="BK26" i="321"/>
  <c r="BJ26" i="321"/>
  <c r="BP26" i="321" s="1"/>
  <c r="AL26" i="321"/>
  <c r="AW26" i="321" s="1"/>
  <c r="Z26" i="321"/>
  <c r="X26" i="321"/>
  <c r="V26" i="321"/>
  <c r="T26" i="321"/>
  <c r="R26" i="321"/>
  <c r="P26" i="321"/>
  <c r="N26" i="321"/>
  <c r="L26" i="321"/>
  <c r="H26" i="321"/>
  <c r="BO25" i="321"/>
  <c r="BN25" i="321"/>
  <c r="BM25" i="321"/>
  <c r="BL25" i="321"/>
  <c r="BK25" i="321"/>
  <c r="BP25" i="321" s="1"/>
  <c r="BJ25" i="321"/>
  <c r="AI25" i="321"/>
  <c r="AT25" i="321" s="1"/>
  <c r="AD25" i="321"/>
  <c r="W25" i="321"/>
  <c r="U25" i="321"/>
  <c r="S25" i="321"/>
  <c r="Q25" i="321"/>
  <c r="O25" i="321"/>
  <c r="M25" i="321"/>
  <c r="L25" i="321"/>
  <c r="H25" i="321"/>
  <c r="BO24" i="321"/>
  <c r="BN24" i="321"/>
  <c r="BM24" i="321"/>
  <c r="BL24" i="321"/>
  <c r="BP24" i="321" s="1"/>
  <c r="BK24" i="321"/>
  <c r="BJ24" i="321"/>
  <c r="AI24" i="321"/>
  <c r="AA24" i="321"/>
  <c r="X24" i="321"/>
  <c r="X29" i="321" s="1"/>
  <c r="AB26" i="321" s="1"/>
  <c r="W24" i="321"/>
  <c r="W29" i="321" s="1"/>
  <c r="AB25" i="321" s="1"/>
  <c r="AL25" i="321" s="1"/>
  <c r="AW25" i="321" s="1"/>
  <c r="T24" i="321"/>
  <c r="S24" i="321"/>
  <c r="P24" i="321"/>
  <c r="P29" i="321" s="1"/>
  <c r="O24" i="321"/>
  <c r="O29" i="321" s="1"/>
  <c r="Z25" i="321" s="1"/>
  <c r="L24" i="321"/>
  <c r="H24" i="321"/>
  <c r="AI26" i="321" s="1"/>
  <c r="C24" i="321"/>
  <c r="CK23" i="321"/>
  <c r="CA23" i="321"/>
  <c r="BO23" i="321"/>
  <c r="BN23" i="321"/>
  <c r="BM23" i="321"/>
  <c r="BL23" i="321"/>
  <c r="BK23" i="321"/>
  <c r="BJ23" i="321"/>
  <c r="BP23" i="321" s="1"/>
  <c r="Z23" i="321"/>
  <c r="V23" i="321"/>
  <c r="V29" i="321" s="1"/>
  <c r="AB24" i="321" s="1"/>
  <c r="AL24" i="321" s="1"/>
  <c r="AW24" i="321" s="1"/>
  <c r="U23" i="321"/>
  <c r="U29" i="321" s="1"/>
  <c r="AB23" i="321" s="1"/>
  <c r="AL23" i="321" s="1"/>
  <c r="AW23" i="321" s="1"/>
  <c r="R23" i="321"/>
  <c r="Q23" i="321"/>
  <c r="Q29" i="321" s="1"/>
  <c r="AA23" i="321" s="1"/>
  <c r="AK23" i="321" s="1"/>
  <c r="N23" i="321"/>
  <c r="N29" i="321" s="1"/>
  <c r="Z24" i="321" s="1"/>
  <c r="M23" i="321"/>
  <c r="M29" i="321" s="1"/>
  <c r="L23" i="321"/>
  <c r="H23" i="321"/>
  <c r="C28" i="321" s="1"/>
  <c r="C23" i="321"/>
  <c r="AP22" i="321"/>
  <c r="CF19" i="321"/>
  <c r="X18" i="321"/>
  <c r="AB15" i="321" s="1"/>
  <c r="AL15" i="321" s="1"/>
  <c r="AW15" i="321" s="1"/>
  <c r="U18" i="321"/>
  <c r="AB12" i="321" s="1"/>
  <c r="AL12" i="321" s="1"/>
  <c r="AW12" i="321" s="1"/>
  <c r="T18" i="321"/>
  <c r="AA15" i="321" s="1"/>
  <c r="P18" i="321"/>
  <c r="M18" i="321"/>
  <c r="C18" i="321"/>
  <c r="BO17" i="321"/>
  <c r="BN17" i="321"/>
  <c r="BM17" i="321"/>
  <c r="BL17" i="321"/>
  <c r="BK17" i="321"/>
  <c r="BJ17" i="321"/>
  <c r="BP17" i="321" s="1"/>
  <c r="W17" i="321"/>
  <c r="V17" i="321"/>
  <c r="S17" i="321"/>
  <c r="R17" i="321"/>
  <c r="O17" i="321"/>
  <c r="N17" i="321"/>
  <c r="L17" i="321"/>
  <c r="BO16" i="321"/>
  <c r="BN16" i="321"/>
  <c r="BM16" i="321"/>
  <c r="BL16" i="321"/>
  <c r="BK16" i="321"/>
  <c r="BJ16" i="321"/>
  <c r="X16" i="321"/>
  <c r="U16" i="321"/>
  <c r="T16" i="321"/>
  <c r="Q16" i="321"/>
  <c r="P16" i="321"/>
  <c r="M16" i="321"/>
  <c r="L16" i="321"/>
  <c r="BO15" i="321"/>
  <c r="BN15" i="321"/>
  <c r="BM15" i="321"/>
  <c r="BL15" i="321"/>
  <c r="BK15" i="321"/>
  <c r="BJ15" i="321"/>
  <c r="BP15" i="321" s="1"/>
  <c r="AK15" i="321"/>
  <c r="AC15" i="321"/>
  <c r="Z15" i="321"/>
  <c r="X15" i="321"/>
  <c r="V15" i="321"/>
  <c r="T15" i="321"/>
  <c r="R15" i="321"/>
  <c r="P15" i="321"/>
  <c r="N15" i="321"/>
  <c r="L15" i="321"/>
  <c r="BO14" i="321"/>
  <c r="BN14" i="321"/>
  <c r="BM14" i="321"/>
  <c r="BL14" i="321"/>
  <c r="BK14" i="321"/>
  <c r="BJ14" i="321"/>
  <c r="BP14" i="321" s="1"/>
  <c r="W14" i="321"/>
  <c r="U14" i="321"/>
  <c r="S14" i="321"/>
  <c r="Q14" i="321"/>
  <c r="O14" i="321"/>
  <c r="M14" i="321"/>
  <c r="L14" i="321"/>
  <c r="H14" i="321"/>
  <c r="BO13" i="321"/>
  <c r="BN13" i="321"/>
  <c r="BM13" i="321"/>
  <c r="BL13" i="321"/>
  <c r="BK13" i="321"/>
  <c r="BJ13" i="321"/>
  <c r="BP13" i="321" s="1"/>
  <c r="AL13" i="321"/>
  <c r="AW13" i="321" s="1"/>
  <c r="Z13" i="321"/>
  <c r="X13" i="321"/>
  <c r="W13" i="321"/>
  <c r="T13" i="321"/>
  <c r="S13" i="321"/>
  <c r="S18" i="321" s="1"/>
  <c r="AA14" i="321" s="1"/>
  <c r="P13" i="321"/>
  <c r="O13" i="321"/>
  <c r="L13" i="321"/>
  <c r="H13" i="321"/>
  <c r="AI15" i="321" s="1"/>
  <c r="C13" i="321"/>
  <c r="BO12" i="321"/>
  <c r="BN12" i="321"/>
  <c r="BM12" i="321"/>
  <c r="BL12" i="321"/>
  <c r="BK12" i="321"/>
  <c r="BJ12" i="321"/>
  <c r="BP12" i="321" s="1"/>
  <c r="AT12" i="321"/>
  <c r="Z12" i="321"/>
  <c r="V12" i="321"/>
  <c r="V18" i="321" s="1"/>
  <c r="AB13" i="321" s="1"/>
  <c r="U12" i="321"/>
  <c r="R12" i="321"/>
  <c r="Q12" i="321"/>
  <c r="Q18" i="321" s="1"/>
  <c r="AA12" i="321" s="1"/>
  <c r="N12" i="321"/>
  <c r="N18" i="321" s="1"/>
  <c r="M12" i="321"/>
  <c r="L12" i="321"/>
  <c r="H12" i="321"/>
  <c r="C12" i="321"/>
  <c r="AI12" i="321" s="1"/>
  <c r="AN11" i="321"/>
  <c r="BO94" i="320"/>
  <c r="BN94" i="320"/>
  <c r="BM94" i="320"/>
  <c r="BL94" i="320"/>
  <c r="BK94" i="320"/>
  <c r="BJ94" i="320"/>
  <c r="BO93" i="320"/>
  <c r="BN93" i="320"/>
  <c r="BM93" i="320"/>
  <c r="BL93" i="320"/>
  <c r="BK93" i="320"/>
  <c r="BJ93" i="320"/>
  <c r="BO92" i="320"/>
  <c r="BN92" i="320"/>
  <c r="BM92" i="320"/>
  <c r="BL92" i="320"/>
  <c r="BK92" i="320"/>
  <c r="BJ92" i="320"/>
  <c r="BO91" i="320"/>
  <c r="BN91" i="320"/>
  <c r="BM91" i="320"/>
  <c r="BL91" i="320"/>
  <c r="BK91" i="320"/>
  <c r="BJ91" i="320"/>
  <c r="BO90" i="320"/>
  <c r="BN90" i="320"/>
  <c r="BM90" i="320"/>
  <c r="BL90" i="320"/>
  <c r="BK90" i="320"/>
  <c r="BJ90" i="320"/>
  <c r="BO89" i="320"/>
  <c r="BN89" i="320"/>
  <c r="BM89" i="320"/>
  <c r="BL89" i="320"/>
  <c r="BK89" i="320"/>
  <c r="BJ89" i="320"/>
  <c r="BV77" i="320"/>
  <c r="BV76" i="320"/>
  <c r="BS76" i="320"/>
  <c r="CC75" i="320"/>
  <c r="CC74" i="320"/>
  <c r="C74" i="320"/>
  <c r="BV73" i="320"/>
  <c r="BS73" i="320"/>
  <c r="X73" i="320"/>
  <c r="AB70" i="320" s="1"/>
  <c r="AL70" i="320" s="1"/>
  <c r="AW70" i="320" s="1"/>
  <c r="W73" i="320"/>
  <c r="W74" i="320" s="1"/>
  <c r="S73" i="320"/>
  <c r="AA69" i="320" s="1"/>
  <c r="O73" i="320"/>
  <c r="O74" i="320" s="1"/>
  <c r="M73" i="320"/>
  <c r="Z67" i="320" s="1"/>
  <c r="C73" i="320"/>
  <c r="BV72" i="320"/>
  <c r="BS72" i="320"/>
  <c r="BO72" i="320"/>
  <c r="BN72" i="320"/>
  <c r="BM72" i="320"/>
  <c r="BL72" i="320"/>
  <c r="BK72" i="320"/>
  <c r="BJ72" i="320"/>
  <c r="BP72" i="320" s="1"/>
  <c r="W72" i="320"/>
  <c r="V72" i="320"/>
  <c r="S72" i="320"/>
  <c r="R72" i="320"/>
  <c r="O72" i="320"/>
  <c r="N72" i="320"/>
  <c r="L72" i="320"/>
  <c r="CH71" i="320"/>
  <c r="BO71" i="320"/>
  <c r="BN71" i="320"/>
  <c r="BM71" i="320"/>
  <c r="BL71" i="320"/>
  <c r="BK71" i="320"/>
  <c r="BJ71" i="320"/>
  <c r="X71" i="320"/>
  <c r="U71" i="320"/>
  <c r="T71" i="320"/>
  <c r="Q71" i="320"/>
  <c r="P71" i="320"/>
  <c r="M71" i="320"/>
  <c r="L71" i="320"/>
  <c r="C71" i="320"/>
  <c r="CH70" i="320"/>
  <c r="BO70" i="320"/>
  <c r="BN70" i="320"/>
  <c r="BM70" i="320"/>
  <c r="BL70" i="320"/>
  <c r="BK70" i="320"/>
  <c r="BJ70" i="320"/>
  <c r="BP70" i="320" s="1"/>
  <c r="X70" i="320"/>
  <c r="V70" i="320"/>
  <c r="T70" i="320"/>
  <c r="T73" i="320" s="1"/>
  <c r="AA70" i="320" s="1"/>
  <c r="R70" i="320"/>
  <c r="P70" i="320"/>
  <c r="N70" i="320"/>
  <c r="L70" i="320"/>
  <c r="C70" i="320"/>
  <c r="BV69" i="320"/>
  <c r="BO69" i="320"/>
  <c r="BN69" i="320"/>
  <c r="BM69" i="320"/>
  <c r="BL69" i="320"/>
  <c r="BK69" i="320"/>
  <c r="BJ69" i="320"/>
  <c r="AL69" i="320"/>
  <c r="AW69" i="320" s="1"/>
  <c r="AJ69" i="320"/>
  <c r="AB69" i="320"/>
  <c r="Z69" i="320"/>
  <c r="W69" i="320"/>
  <c r="U69" i="320"/>
  <c r="S69" i="320"/>
  <c r="Q69" i="320"/>
  <c r="O69" i="320"/>
  <c r="M69" i="320"/>
  <c r="M74" i="320" s="1"/>
  <c r="L69" i="320"/>
  <c r="H69" i="320"/>
  <c r="BV68" i="320"/>
  <c r="BS68" i="320"/>
  <c r="BO68" i="320"/>
  <c r="BN68" i="320"/>
  <c r="BM68" i="320"/>
  <c r="BL68" i="320"/>
  <c r="BK68" i="320"/>
  <c r="BJ68" i="320"/>
  <c r="BP68" i="320" s="1"/>
  <c r="AI68" i="320"/>
  <c r="AT68" i="320" s="1"/>
  <c r="X68" i="320"/>
  <c r="W68" i="320"/>
  <c r="T68" i="320"/>
  <c r="S68" i="320"/>
  <c r="P68" i="320"/>
  <c r="O68" i="320"/>
  <c r="L68" i="320"/>
  <c r="H68" i="320"/>
  <c r="H70" i="320" s="1"/>
  <c r="C68" i="320"/>
  <c r="CC67" i="320"/>
  <c r="BO67" i="320"/>
  <c r="BN67" i="320"/>
  <c r="BM67" i="320"/>
  <c r="BL67" i="320"/>
  <c r="BP67" i="320" s="1"/>
  <c r="BK67" i="320"/>
  <c r="BJ67" i="320"/>
  <c r="AI67" i="320"/>
  <c r="AN66" i="320" s="1"/>
  <c r="AB67" i="320"/>
  <c r="AL67" i="320" s="1"/>
  <c r="AW67" i="320" s="1"/>
  <c r="V67" i="320"/>
  <c r="U67" i="320"/>
  <c r="U73" i="320" s="1"/>
  <c r="U74" i="320" s="1"/>
  <c r="R67" i="320"/>
  <c r="R73" i="320" s="1"/>
  <c r="AA68" i="320" s="1"/>
  <c r="Q67" i="320"/>
  <c r="N67" i="320"/>
  <c r="M67" i="320"/>
  <c r="L67" i="320"/>
  <c r="H67" i="320"/>
  <c r="C72" i="320" s="1"/>
  <c r="C67" i="320"/>
  <c r="C69" i="320" s="1"/>
  <c r="CC66" i="320"/>
  <c r="AO66" i="320"/>
  <c r="BV65" i="320"/>
  <c r="BS65" i="320"/>
  <c r="BV64" i="320"/>
  <c r="BS64" i="320"/>
  <c r="W62" i="320"/>
  <c r="AB58" i="320" s="1"/>
  <c r="AL58" i="320" s="1"/>
  <c r="AW58" i="320" s="1"/>
  <c r="U62" i="320"/>
  <c r="AB56" i="320" s="1"/>
  <c r="AL56" i="320" s="1"/>
  <c r="AW56" i="320" s="1"/>
  <c r="C62" i="320"/>
  <c r="BV61" i="320"/>
  <c r="BO61" i="320"/>
  <c r="BN61" i="320"/>
  <c r="BM61" i="320"/>
  <c r="BL61" i="320"/>
  <c r="BP61" i="320" s="1"/>
  <c r="BK61" i="320"/>
  <c r="BJ61" i="320"/>
  <c r="W61" i="320"/>
  <c r="V61" i="320"/>
  <c r="S61" i="320"/>
  <c r="R61" i="320"/>
  <c r="O61" i="320"/>
  <c r="N61" i="320"/>
  <c r="L61" i="320"/>
  <c r="CM60" i="320"/>
  <c r="BV60" i="320"/>
  <c r="BS60" i="320"/>
  <c r="BO60" i="320"/>
  <c r="BN60" i="320"/>
  <c r="BM60" i="320"/>
  <c r="BL60" i="320"/>
  <c r="BK60" i="320"/>
  <c r="BJ60" i="320"/>
  <c r="BP60" i="320" s="1"/>
  <c r="X60" i="320"/>
  <c r="U60" i="320"/>
  <c r="T60" i="320"/>
  <c r="Q60" i="320"/>
  <c r="P60" i="320"/>
  <c r="M60" i="320"/>
  <c r="L60" i="320"/>
  <c r="C60" i="320"/>
  <c r="CM59" i="320"/>
  <c r="CC59" i="320"/>
  <c r="BO59" i="320"/>
  <c r="BN59" i="320"/>
  <c r="BM59" i="320"/>
  <c r="BL59" i="320"/>
  <c r="BP59" i="320" s="1"/>
  <c r="BK59" i="320"/>
  <c r="BJ59" i="320"/>
  <c r="X59" i="320"/>
  <c r="V59" i="320"/>
  <c r="T59" i="320"/>
  <c r="R59" i="320"/>
  <c r="P59" i="320"/>
  <c r="N59" i="320"/>
  <c r="L59" i="320"/>
  <c r="C59" i="320"/>
  <c r="CC58" i="320"/>
  <c r="BO58" i="320"/>
  <c r="BN58" i="320"/>
  <c r="BM58" i="320"/>
  <c r="BL58" i="320"/>
  <c r="BK58" i="320"/>
  <c r="BP58" i="320" s="1"/>
  <c r="BJ58" i="320"/>
  <c r="AD58" i="320"/>
  <c r="Z58" i="320"/>
  <c r="W58" i="320"/>
  <c r="U58" i="320"/>
  <c r="S58" i="320"/>
  <c r="Q58" i="320"/>
  <c r="Q62" i="320" s="1"/>
  <c r="AA56" i="320" s="1"/>
  <c r="O58" i="320"/>
  <c r="M58" i="320"/>
  <c r="L58" i="320"/>
  <c r="BV57" i="320"/>
  <c r="BO57" i="320"/>
  <c r="BN57" i="320"/>
  <c r="BM57" i="320"/>
  <c r="BL57" i="320"/>
  <c r="BK57" i="320"/>
  <c r="BJ57" i="320"/>
  <c r="BP57" i="320" s="1"/>
  <c r="X57" i="320"/>
  <c r="X62" i="320" s="1"/>
  <c r="AB59" i="320" s="1"/>
  <c r="AL59" i="320" s="1"/>
  <c r="AW59" i="320" s="1"/>
  <c r="W57" i="320"/>
  <c r="T57" i="320"/>
  <c r="T62" i="320" s="1"/>
  <c r="AA59" i="320" s="1"/>
  <c r="S57" i="320"/>
  <c r="S62" i="320" s="1"/>
  <c r="AA58" i="320" s="1"/>
  <c r="P57" i="320"/>
  <c r="P62" i="320" s="1"/>
  <c r="Z59" i="320" s="1"/>
  <c r="O57" i="320"/>
  <c r="O62" i="320" s="1"/>
  <c r="L57" i="320"/>
  <c r="H57" i="320"/>
  <c r="H59" i="320" s="1"/>
  <c r="C57" i="320"/>
  <c r="AI58" i="320" s="1"/>
  <c r="AT58" i="320" s="1"/>
  <c r="BV56" i="320"/>
  <c r="BS56" i="320"/>
  <c r="BO56" i="320"/>
  <c r="BN56" i="320"/>
  <c r="BM56" i="320"/>
  <c r="BL56" i="320"/>
  <c r="BK56" i="320"/>
  <c r="BJ56" i="320"/>
  <c r="V56" i="320"/>
  <c r="U56" i="320"/>
  <c r="R56" i="320"/>
  <c r="Q56" i="320"/>
  <c r="N56" i="320"/>
  <c r="M56" i="320"/>
  <c r="M62" i="320" s="1"/>
  <c r="Z56" i="320" s="1"/>
  <c r="L56" i="320"/>
  <c r="H56" i="320"/>
  <c r="C61" i="320" s="1"/>
  <c r="C56" i="320"/>
  <c r="C58" i="320" s="1"/>
  <c r="CH55" i="320"/>
  <c r="CH54" i="320"/>
  <c r="BV53" i="320"/>
  <c r="BS53" i="320"/>
  <c r="BV52" i="320"/>
  <c r="BS52" i="320"/>
  <c r="CC51" i="320"/>
  <c r="O51" i="320"/>
  <c r="Z47" i="320" s="1"/>
  <c r="C51" i="320"/>
  <c r="CC50" i="320"/>
  <c r="BO50" i="320"/>
  <c r="BN50" i="320"/>
  <c r="BM50" i="320"/>
  <c r="BL50" i="320"/>
  <c r="BK50" i="320"/>
  <c r="BP50" i="320" s="1"/>
  <c r="BJ50" i="320"/>
  <c r="W50" i="320"/>
  <c r="W51" i="320" s="1"/>
  <c r="AB47" i="320" s="1"/>
  <c r="AL47" i="320" s="1"/>
  <c r="AW47" i="320" s="1"/>
  <c r="V50" i="320"/>
  <c r="S50" i="320"/>
  <c r="R50" i="320"/>
  <c r="O50" i="320"/>
  <c r="N50" i="320"/>
  <c r="L50" i="320"/>
  <c r="H50" i="320"/>
  <c r="C50" i="320"/>
  <c r="BV49" i="320"/>
  <c r="BS49" i="320"/>
  <c r="BO49" i="320"/>
  <c r="BN49" i="320"/>
  <c r="BM49" i="320"/>
  <c r="BL49" i="320"/>
  <c r="BK49" i="320"/>
  <c r="BJ49" i="320"/>
  <c r="BP49" i="320" s="1"/>
  <c r="X49" i="320"/>
  <c r="U49" i="320"/>
  <c r="T49" i="320"/>
  <c r="Q49" i="320"/>
  <c r="P49" i="320"/>
  <c r="M49" i="320"/>
  <c r="L49" i="320"/>
  <c r="BV48" i="320"/>
  <c r="BS48" i="320"/>
  <c r="BO48" i="320"/>
  <c r="BN48" i="320"/>
  <c r="BM48" i="320"/>
  <c r="BL48" i="320"/>
  <c r="BK48" i="320"/>
  <c r="BJ48" i="320"/>
  <c r="AW48" i="320"/>
  <c r="AJ48" i="320"/>
  <c r="AF48" i="320"/>
  <c r="AB48" i="320"/>
  <c r="AL48" i="320" s="1"/>
  <c r="X48" i="320"/>
  <c r="X51" i="320" s="1"/>
  <c r="V48" i="320"/>
  <c r="T48" i="320"/>
  <c r="R48" i="320"/>
  <c r="P48" i="320"/>
  <c r="P51" i="320" s="1"/>
  <c r="Z48" i="320" s="1"/>
  <c r="N48" i="320"/>
  <c r="L48" i="320"/>
  <c r="BO47" i="320"/>
  <c r="BN47" i="320"/>
  <c r="BM47" i="320"/>
  <c r="BL47" i="320"/>
  <c r="BP47" i="320" s="1"/>
  <c r="BK47" i="320"/>
  <c r="BJ47" i="320"/>
  <c r="AI47" i="320"/>
  <c r="W47" i="320"/>
  <c r="U47" i="320"/>
  <c r="U51" i="320" s="1"/>
  <c r="AB45" i="320" s="1"/>
  <c r="AL45" i="320" s="1"/>
  <c r="AW45" i="320" s="1"/>
  <c r="S47" i="320"/>
  <c r="S51" i="320" s="1"/>
  <c r="AA47" i="320" s="1"/>
  <c r="Q47" i="320"/>
  <c r="O47" i="320"/>
  <c r="M47" i="320"/>
  <c r="M51" i="320" s="1"/>
  <c r="Z45" i="320" s="1"/>
  <c r="L47" i="320"/>
  <c r="BO46" i="320"/>
  <c r="BN46" i="320"/>
  <c r="BM46" i="320"/>
  <c r="BL46" i="320"/>
  <c r="BK46" i="320"/>
  <c r="BP46" i="320" s="1"/>
  <c r="BJ46" i="320"/>
  <c r="X46" i="320"/>
  <c r="W46" i="320"/>
  <c r="T46" i="320"/>
  <c r="T51" i="320" s="1"/>
  <c r="AA48" i="320" s="1"/>
  <c r="S46" i="320"/>
  <c r="P46" i="320"/>
  <c r="O46" i="320"/>
  <c r="L46" i="320"/>
  <c r="H46" i="320"/>
  <c r="C46" i="320"/>
  <c r="H47" i="320" s="1"/>
  <c r="BO45" i="320"/>
  <c r="BN45" i="320"/>
  <c r="BM45" i="320"/>
  <c r="BL45" i="320"/>
  <c r="BK45" i="320"/>
  <c r="BJ45" i="320"/>
  <c r="BP45" i="320" s="1"/>
  <c r="V45" i="320"/>
  <c r="V51" i="320" s="1"/>
  <c r="AB46" i="320" s="1"/>
  <c r="AL46" i="320" s="1"/>
  <c r="AW46" i="320" s="1"/>
  <c r="U45" i="320"/>
  <c r="R45" i="320"/>
  <c r="R51" i="320" s="1"/>
  <c r="AA46" i="320" s="1"/>
  <c r="Q45" i="320"/>
  <c r="Q51" i="320" s="1"/>
  <c r="AA45" i="320" s="1"/>
  <c r="AK45" i="320" s="1"/>
  <c r="N45" i="320"/>
  <c r="N51" i="320" s="1"/>
  <c r="Z46" i="320" s="1"/>
  <c r="M45" i="320"/>
  <c r="L45" i="320"/>
  <c r="H45" i="320"/>
  <c r="C48" i="320" s="1"/>
  <c r="C45" i="320"/>
  <c r="CT44" i="320"/>
  <c r="CP44" i="320"/>
  <c r="CK44" i="320"/>
  <c r="CF44" i="320"/>
  <c r="BY44" i="320"/>
  <c r="V40" i="320"/>
  <c r="AB35" i="320" s="1"/>
  <c r="AL35" i="320" s="1"/>
  <c r="AW35" i="320" s="1"/>
  <c r="N40" i="320"/>
  <c r="Z35" i="320" s="1"/>
  <c r="C40" i="320"/>
  <c r="BO39" i="320"/>
  <c r="BN39" i="320"/>
  <c r="BM39" i="320"/>
  <c r="BL39" i="320"/>
  <c r="BP39" i="320" s="1"/>
  <c r="BK39" i="320"/>
  <c r="BJ39" i="320"/>
  <c r="W39" i="320"/>
  <c r="V39" i="320"/>
  <c r="S39" i="320"/>
  <c r="R39" i="320"/>
  <c r="R40" i="320" s="1"/>
  <c r="O39" i="320"/>
  <c r="N39" i="320"/>
  <c r="L39" i="320"/>
  <c r="H39" i="320"/>
  <c r="BO38" i="320"/>
  <c r="BN38" i="320"/>
  <c r="BM38" i="320"/>
  <c r="BL38" i="320"/>
  <c r="BK38" i="320"/>
  <c r="BP38" i="320" s="1"/>
  <c r="BJ38" i="320"/>
  <c r="X38" i="320"/>
  <c r="U38" i="320"/>
  <c r="T38" i="320"/>
  <c r="Q38" i="320"/>
  <c r="P38" i="320"/>
  <c r="M38" i="320"/>
  <c r="L38" i="320"/>
  <c r="BO37" i="320"/>
  <c r="BN37" i="320"/>
  <c r="BM37" i="320"/>
  <c r="BL37" i="320"/>
  <c r="BP37" i="320" s="1"/>
  <c r="BK37" i="320"/>
  <c r="BJ37" i="320"/>
  <c r="AI37" i="320"/>
  <c r="X37" i="320"/>
  <c r="V37" i="320"/>
  <c r="T37" i="320"/>
  <c r="R37" i="320"/>
  <c r="P37" i="320"/>
  <c r="N37" i="320"/>
  <c r="L37" i="320"/>
  <c r="C37" i="320"/>
  <c r="BO36" i="320"/>
  <c r="BN36" i="320"/>
  <c r="BM36" i="320"/>
  <c r="BL36" i="320"/>
  <c r="BP36" i="320" s="1"/>
  <c r="BK36" i="320"/>
  <c r="BJ36" i="320"/>
  <c r="AI36" i="320"/>
  <c r="AF36" i="320"/>
  <c r="AE36" i="320"/>
  <c r="AA36" i="320"/>
  <c r="W36" i="320"/>
  <c r="U36" i="320"/>
  <c r="S36" i="320"/>
  <c r="S40" i="320" s="1"/>
  <c r="Q36" i="320"/>
  <c r="O36" i="320"/>
  <c r="M36" i="320"/>
  <c r="L36" i="320"/>
  <c r="BO35" i="320"/>
  <c r="BN35" i="320"/>
  <c r="BM35" i="320"/>
  <c r="BL35" i="320"/>
  <c r="BP35" i="320" s="1"/>
  <c r="BK35" i="320"/>
  <c r="BJ35" i="320"/>
  <c r="AJ35" i="320"/>
  <c r="AI35" i="320"/>
  <c r="AA35" i="320"/>
  <c r="X35" i="320"/>
  <c r="X40" i="320" s="1"/>
  <c r="AB37" i="320" s="1"/>
  <c r="AL37" i="320" s="1"/>
  <c r="AW37" i="320" s="1"/>
  <c r="W35" i="320"/>
  <c r="W40" i="320" s="1"/>
  <c r="AB36" i="320" s="1"/>
  <c r="AL36" i="320" s="1"/>
  <c r="AW36" i="320" s="1"/>
  <c r="T35" i="320"/>
  <c r="T40" i="320" s="1"/>
  <c r="AA37" i="320" s="1"/>
  <c r="S35" i="320"/>
  <c r="P35" i="320"/>
  <c r="P40" i="320" s="1"/>
  <c r="Z37" i="320" s="1"/>
  <c r="AE37" i="320" s="1"/>
  <c r="O35" i="320"/>
  <c r="O40" i="320" s="1"/>
  <c r="Z36" i="320" s="1"/>
  <c r="L35" i="320"/>
  <c r="H35" i="320"/>
  <c r="H38" i="320" s="1"/>
  <c r="C35" i="320"/>
  <c r="H36" i="320" s="1"/>
  <c r="BO34" i="320"/>
  <c r="BN34" i="320"/>
  <c r="BM34" i="320"/>
  <c r="BL34" i="320"/>
  <c r="BP34" i="320" s="1"/>
  <c r="BK34" i="320"/>
  <c r="BJ34" i="320"/>
  <c r="AI34" i="320"/>
  <c r="AT34" i="320" s="1"/>
  <c r="AF34" i="320"/>
  <c r="V34" i="320"/>
  <c r="U34" i="320"/>
  <c r="U40" i="320" s="1"/>
  <c r="AB34" i="320" s="1"/>
  <c r="AL34" i="320" s="1"/>
  <c r="AW34" i="320" s="1"/>
  <c r="R34" i="320"/>
  <c r="Q34" i="320"/>
  <c r="Q40" i="320" s="1"/>
  <c r="AA34" i="320" s="1"/>
  <c r="N34" i="320"/>
  <c r="M34" i="320"/>
  <c r="M40" i="320" s="1"/>
  <c r="Z34" i="320" s="1"/>
  <c r="AJ34" i="320" s="1"/>
  <c r="L34" i="320"/>
  <c r="H34" i="320"/>
  <c r="C39" i="320" s="1"/>
  <c r="C34" i="320"/>
  <c r="C38" i="320" s="1"/>
  <c r="AN33" i="320"/>
  <c r="V29" i="320"/>
  <c r="AB24" i="320" s="1"/>
  <c r="AL24" i="320" s="1"/>
  <c r="N29" i="320"/>
  <c r="Z24" i="320" s="1"/>
  <c r="C29" i="320"/>
  <c r="BO28" i="320"/>
  <c r="BN28" i="320"/>
  <c r="BM28" i="320"/>
  <c r="BL28" i="320"/>
  <c r="BP28" i="320" s="1"/>
  <c r="BK28" i="320"/>
  <c r="BJ28" i="320"/>
  <c r="W28" i="320"/>
  <c r="V28" i="320"/>
  <c r="S28" i="320"/>
  <c r="R28" i="320"/>
  <c r="O28" i="320"/>
  <c r="N28" i="320"/>
  <c r="L28" i="320"/>
  <c r="H28" i="320"/>
  <c r="BO27" i="320"/>
  <c r="BN27" i="320"/>
  <c r="BM27" i="320"/>
  <c r="BL27" i="320"/>
  <c r="BK27" i="320"/>
  <c r="BJ27" i="320"/>
  <c r="X27" i="320"/>
  <c r="U27" i="320"/>
  <c r="T27" i="320"/>
  <c r="Q27" i="320"/>
  <c r="P27" i="320"/>
  <c r="M27" i="320"/>
  <c r="L27" i="320"/>
  <c r="H27" i="320"/>
  <c r="BO26" i="320"/>
  <c r="BN26" i="320"/>
  <c r="BM26" i="320"/>
  <c r="BL26" i="320"/>
  <c r="BK26" i="320"/>
  <c r="BJ26" i="320"/>
  <c r="AT26" i="320"/>
  <c r="AK26" i="320"/>
  <c r="AI26" i="320"/>
  <c r="X26" i="320"/>
  <c r="V26" i="320"/>
  <c r="T26" i="320"/>
  <c r="R26" i="320"/>
  <c r="R29" i="320" s="1"/>
  <c r="AA24" i="320" s="1"/>
  <c r="P26" i="320"/>
  <c r="N26" i="320"/>
  <c r="L26" i="320"/>
  <c r="H26" i="320"/>
  <c r="C26" i="320"/>
  <c r="BO25" i="320"/>
  <c r="BN25" i="320"/>
  <c r="BM25" i="320"/>
  <c r="BL25" i="320"/>
  <c r="BP25" i="320" s="1"/>
  <c r="BK25" i="320"/>
  <c r="BJ25" i="320"/>
  <c r="AI25" i="320"/>
  <c r="AA25" i="320"/>
  <c r="W25" i="320"/>
  <c r="U25" i="320"/>
  <c r="S25" i="320"/>
  <c r="S29" i="320" s="1"/>
  <c r="Q25" i="320"/>
  <c r="O25" i="320"/>
  <c r="M25" i="320"/>
  <c r="L25" i="320"/>
  <c r="H25" i="320"/>
  <c r="BO24" i="320"/>
  <c r="BN24" i="320"/>
  <c r="BM24" i="320"/>
  <c r="BL24" i="320"/>
  <c r="BP24" i="320" s="1"/>
  <c r="BK24" i="320"/>
  <c r="BJ24" i="320"/>
  <c r="AW24" i="320"/>
  <c r="AI24" i="320"/>
  <c r="AT24" i="320" s="1"/>
  <c r="X24" i="320"/>
  <c r="W24" i="320"/>
  <c r="W29" i="320" s="1"/>
  <c r="AB25" i="320" s="1"/>
  <c r="AL25" i="320" s="1"/>
  <c r="AW25" i="320" s="1"/>
  <c r="T24" i="320"/>
  <c r="T29" i="320" s="1"/>
  <c r="AA26" i="320" s="1"/>
  <c r="S24" i="320"/>
  <c r="P24" i="320"/>
  <c r="O24" i="320"/>
  <c r="O29" i="320" s="1"/>
  <c r="Z25" i="320" s="1"/>
  <c r="L24" i="320"/>
  <c r="H24" i="320"/>
  <c r="C24" i="320"/>
  <c r="CK23" i="320"/>
  <c r="CA23" i="320"/>
  <c r="BO23" i="320"/>
  <c r="BN23" i="320"/>
  <c r="BM23" i="320"/>
  <c r="BL23" i="320"/>
  <c r="BK23" i="320"/>
  <c r="BJ23" i="320"/>
  <c r="AL23" i="320"/>
  <c r="AW23" i="320" s="1"/>
  <c r="AD23" i="320"/>
  <c r="V23" i="320"/>
  <c r="U23" i="320"/>
  <c r="U29" i="320" s="1"/>
  <c r="AB23" i="320" s="1"/>
  <c r="R23" i="320"/>
  <c r="Q23" i="320"/>
  <c r="N23" i="320"/>
  <c r="M23" i="320"/>
  <c r="M29" i="320" s="1"/>
  <c r="Z23" i="320" s="1"/>
  <c r="L23" i="320"/>
  <c r="H23" i="320"/>
  <c r="C28" i="320" s="1"/>
  <c r="C23" i="320"/>
  <c r="AQ22" i="320"/>
  <c r="CF19" i="320"/>
  <c r="U18" i="320"/>
  <c r="AB12" i="320" s="1"/>
  <c r="AL12" i="320" s="1"/>
  <c r="AW12" i="320" s="1"/>
  <c r="T18" i="320"/>
  <c r="AA15" i="320" s="1"/>
  <c r="M18" i="320"/>
  <c r="C18" i="320"/>
  <c r="BO17" i="320"/>
  <c r="BN17" i="320"/>
  <c r="BM17" i="320"/>
  <c r="BL17" i="320"/>
  <c r="BK17" i="320"/>
  <c r="BJ17" i="320"/>
  <c r="BP17" i="320" s="1"/>
  <c r="W17" i="320"/>
  <c r="V17" i="320"/>
  <c r="S17" i="320"/>
  <c r="R17" i="320"/>
  <c r="O17" i="320"/>
  <c r="N17" i="320"/>
  <c r="L17" i="320"/>
  <c r="BO16" i="320"/>
  <c r="BN16" i="320"/>
  <c r="BM16" i="320"/>
  <c r="BL16" i="320"/>
  <c r="BK16" i="320"/>
  <c r="BJ16" i="320"/>
  <c r="X16" i="320"/>
  <c r="U16" i="320"/>
  <c r="T16" i="320"/>
  <c r="Q16" i="320"/>
  <c r="P16" i="320"/>
  <c r="M16" i="320"/>
  <c r="L16" i="320"/>
  <c r="BO15" i="320"/>
  <c r="BN15" i="320"/>
  <c r="BM15" i="320"/>
  <c r="BL15" i="320"/>
  <c r="BK15" i="320"/>
  <c r="BJ15" i="320"/>
  <c r="BP15" i="320" s="1"/>
  <c r="AK15" i="320"/>
  <c r="Z15" i="320"/>
  <c r="X15" i="320"/>
  <c r="V15" i="320"/>
  <c r="T15" i="320"/>
  <c r="R15" i="320"/>
  <c r="P15" i="320"/>
  <c r="N15" i="320"/>
  <c r="L15" i="320"/>
  <c r="BO14" i="320"/>
  <c r="BN14" i="320"/>
  <c r="BM14" i="320"/>
  <c r="BL14" i="320"/>
  <c r="BK14" i="320"/>
  <c r="BJ14" i="320"/>
  <c r="BP14" i="320" s="1"/>
  <c r="W14" i="320"/>
  <c r="U14" i="320"/>
  <c r="S14" i="320"/>
  <c r="Q14" i="320"/>
  <c r="O14" i="320"/>
  <c r="M14" i="320"/>
  <c r="L14" i="320"/>
  <c r="H14" i="320"/>
  <c r="BO13" i="320"/>
  <c r="BN13" i="320"/>
  <c r="BM13" i="320"/>
  <c r="BL13" i="320"/>
  <c r="BK13" i="320"/>
  <c r="BJ13" i="320"/>
  <c r="BP13" i="320" s="1"/>
  <c r="Z13" i="320"/>
  <c r="X13" i="320"/>
  <c r="X18" i="320" s="1"/>
  <c r="AB15" i="320" s="1"/>
  <c r="W13" i="320"/>
  <c r="T13" i="320"/>
  <c r="S13" i="320"/>
  <c r="S18" i="320" s="1"/>
  <c r="AA14" i="320" s="1"/>
  <c r="P13" i="320"/>
  <c r="P18" i="320" s="1"/>
  <c r="O13" i="320"/>
  <c r="L13" i="320"/>
  <c r="H13" i="320"/>
  <c r="AI15" i="320" s="1"/>
  <c r="C13" i="320"/>
  <c r="BO12" i="320"/>
  <c r="BN12" i="320"/>
  <c r="BM12" i="320"/>
  <c r="BL12" i="320"/>
  <c r="BK12" i="320"/>
  <c r="BJ12" i="320"/>
  <c r="BP12" i="320" s="1"/>
  <c r="AT12" i="320"/>
  <c r="Z12" i="320"/>
  <c r="V12" i="320"/>
  <c r="V18" i="320" s="1"/>
  <c r="AB13" i="320" s="1"/>
  <c r="AL13" i="320" s="1"/>
  <c r="AW13" i="320" s="1"/>
  <c r="U12" i="320"/>
  <c r="R12" i="320"/>
  <c r="Q12" i="320"/>
  <c r="Q18" i="320" s="1"/>
  <c r="AA12" i="320" s="1"/>
  <c r="N12" i="320"/>
  <c r="N18" i="320" s="1"/>
  <c r="M12" i="320"/>
  <c r="L12" i="320"/>
  <c r="H12" i="320"/>
  <c r="C12" i="320"/>
  <c r="AI12" i="320" s="1"/>
  <c r="AN11" i="320"/>
  <c r="BO94" i="319"/>
  <c r="BN94" i="319"/>
  <c r="BM94" i="319"/>
  <c r="BL94" i="319"/>
  <c r="BK94" i="319"/>
  <c r="BJ94" i="319"/>
  <c r="BO93" i="319"/>
  <c r="BN93" i="319"/>
  <c r="BM93" i="319"/>
  <c r="BL93" i="319"/>
  <c r="BK93" i="319"/>
  <c r="BJ93" i="319"/>
  <c r="BO92" i="319"/>
  <c r="BN92" i="319"/>
  <c r="BM92" i="319"/>
  <c r="BL92" i="319"/>
  <c r="BK92" i="319"/>
  <c r="BJ92" i="319"/>
  <c r="BO91" i="319"/>
  <c r="BN91" i="319"/>
  <c r="BM91" i="319"/>
  <c r="BL91" i="319"/>
  <c r="BK91" i="319"/>
  <c r="BJ91" i="319"/>
  <c r="BO90" i="319"/>
  <c r="BN90" i="319"/>
  <c r="BM90" i="319"/>
  <c r="BL90" i="319"/>
  <c r="BK90" i="319"/>
  <c r="BJ90" i="319"/>
  <c r="BO89" i="319"/>
  <c r="BN89" i="319"/>
  <c r="BM89" i="319"/>
  <c r="BL89" i="319"/>
  <c r="BK89" i="319"/>
  <c r="BJ89" i="319"/>
  <c r="BV77" i="319"/>
  <c r="BV76" i="319"/>
  <c r="BS76" i="319"/>
  <c r="CC75" i="319"/>
  <c r="CC74" i="319"/>
  <c r="W74" i="319"/>
  <c r="O74" i="319"/>
  <c r="C74" i="319"/>
  <c r="BV73" i="319"/>
  <c r="BS73" i="319"/>
  <c r="Q73" i="319"/>
  <c r="AA67" i="319" s="1"/>
  <c r="AK67" i="319" s="1"/>
  <c r="P73" i="319"/>
  <c r="Z70" i="319" s="1"/>
  <c r="C73" i="319"/>
  <c r="BV72" i="319"/>
  <c r="BS72" i="319"/>
  <c r="BO72" i="319"/>
  <c r="BN72" i="319"/>
  <c r="BM72" i="319"/>
  <c r="BL72" i="319"/>
  <c r="BK72" i="319"/>
  <c r="BJ72" i="319"/>
  <c r="W72" i="319"/>
  <c r="V72" i="319"/>
  <c r="S72" i="319"/>
  <c r="R72" i="319"/>
  <c r="O72" i="319"/>
  <c r="N72" i="319"/>
  <c r="L72" i="319"/>
  <c r="CH71" i="319"/>
  <c r="BO71" i="319"/>
  <c r="BN71" i="319"/>
  <c r="BM71" i="319"/>
  <c r="BL71" i="319"/>
  <c r="BK71" i="319"/>
  <c r="BJ71" i="319"/>
  <c r="BP71" i="319" s="1"/>
  <c r="X71" i="319"/>
  <c r="U71" i="319"/>
  <c r="T71" i="319"/>
  <c r="Q71" i="319"/>
  <c r="P71" i="319"/>
  <c r="M71" i="319"/>
  <c r="L71" i="319"/>
  <c r="CH70" i="319"/>
  <c r="BO70" i="319"/>
  <c r="BN70" i="319"/>
  <c r="BM70" i="319"/>
  <c r="BL70" i="319"/>
  <c r="BK70" i="319"/>
  <c r="BJ70" i="319"/>
  <c r="X70" i="319"/>
  <c r="V70" i="319"/>
  <c r="V74" i="319" s="1"/>
  <c r="T70" i="319"/>
  <c r="R70" i="319"/>
  <c r="R73" i="319" s="1"/>
  <c r="R74" i="319" s="1"/>
  <c r="P70" i="319"/>
  <c r="N70" i="319"/>
  <c r="N74" i="319" s="1"/>
  <c r="L70" i="319"/>
  <c r="C70" i="319"/>
  <c r="BV69" i="319"/>
  <c r="BO69" i="319"/>
  <c r="BN69" i="319"/>
  <c r="BM69" i="319"/>
  <c r="BL69" i="319"/>
  <c r="BP69" i="319" s="1"/>
  <c r="BK69" i="319"/>
  <c r="BJ69" i="319"/>
  <c r="AJ69" i="319"/>
  <c r="AI69" i="319"/>
  <c r="AT69" i="319" s="1"/>
  <c r="AB69" i="319"/>
  <c r="AL69" i="319" s="1"/>
  <c r="AW69" i="319" s="1"/>
  <c r="W69" i="319"/>
  <c r="U69" i="319"/>
  <c r="S69" i="319"/>
  <c r="Q69" i="319"/>
  <c r="Q74" i="319" s="1"/>
  <c r="O69" i="319"/>
  <c r="M69" i="319"/>
  <c r="L69" i="319"/>
  <c r="BV68" i="319"/>
  <c r="BS68" i="319"/>
  <c r="BO68" i="319"/>
  <c r="BN68" i="319"/>
  <c r="BM68" i="319"/>
  <c r="BL68" i="319"/>
  <c r="BP68" i="319" s="1"/>
  <c r="BK68" i="319"/>
  <c r="BJ68" i="319"/>
  <c r="AI68" i="319"/>
  <c r="AA68" i="319"/>
  <c r="Z68" i="319"/>
  <c r="X68" i="319"/>
  <c r="W68" i="319"/>
  <c r="W73" i="319" s="1"/>
  <c r="T68" i="319"/>
  <c r="S68" i="319"/>
  <c r="P68" i="319"/>
  <c r="O68" i="319"/>
  <c r="O73" i="319" s="1"/>
  <c r="Z69" i="319" s="1"/>
  <c r="L68" i="319"/>
  <c r="H68" i="319"/>
  <c r="C68" i="319"/>
  <c r="H72" i="319" s="1"/>
  <c r="CC67" i="319"/>
  <c r="BO67" i="319"/>
  <c r="BN67" i="319"/>
  <c r="BM67" i="319"/>
  <c r="BL67" i="319"/>
  <c r="BK67" i="319"/>
  <c r="BJ67" i="319"/>
  <c r="BP67" i="319" s="1"/>
  <c r="V67" i="319"/>
  <c r="V73" i="319" s="1"/>
  <c r="AB68" i="319" s="1"/>
  <c r="AL68" i="319" s="1"/>
  <c r="AW68" i="319" s="1"/>
  <c r="U67" i="319"/>
  <c r="U73" i="319" s="1"/>
  <c r="AB67" i="319" s="1"/>
  <c r="AL67" i="319" s="1"/>
  <c r="AW67" i="319" s="1"/>
  <c r="R67" i="319"/>
  <c r="Q67" i="319"/>
  <c r="N67" i="319"/>
  <c r="N73" i="319" s="1"/>
  <c r="M67" i="319"/>
  <c r="M73" i="319" s="1"/>
  <c r="Z67" i="319" s="1"/>
  <c r="L67" i="319"/>
  <c r="H67" i="319"/>
  <c r="C72" i="319" s="1"/>
  <c r="C67" i="319"/>
  <c r="CC66" i="319"/>
  <c r="BV65" i="319"/>
  <c r="BS65" i="319"/>
  <c r="BV64" i="319"/>
  <c r="BS64" i="319"/>
  <c r="T62" i="319"/>
  <c r="AA59" i="319" s="1"/>
  <c r="C62" i="319"/>
  <c r="BV61" i="319"/>
  <c r="BO61" i="319"/>
  <c r="BN61" i="319"/>
  <c r="BM61" i="319"/>
  <c r="BL61" i="319"/>
  <c r="BK61" i="319"/>
  <c r="BJ61" i="319"/>
  <c r="BP61" i="319" s="1"/>
  <c r="W61" i="319"/>
  <c r="V61" i="319"/>
  <c r="S61" i="319"/>
  <c r="R61" i="319"/>
  <c r="O61" i="319"/>
  <c r="N61" i="319"/>
  <c r="L61" i="319"/>
  <c r="CM60" i="319"/>
  <c r="BV60" i="319"/>
  <c r="BS60" i="319"/>
  <c r="BO60" i="319"/>
  <c r="BN60" i="319"/>
  <c r="BM60" i="319"/>
  <c r="BL60" i="319"/>
  <c r="BK60" i="319"/>
  <c r="BJ60" i="319"/>
  <c r="BP60" i="319" s="1"/>
  <c r="X60" i="319"/>
  <c r="U60" i="319"/>
  <c r="T60" i="319"/>
  <c r="Q60" i="319"/>
  <c r="P60" i="319"/>
  <c r="M60" i="319"/>
  <c r="L60" i="319"/>
  <c r="CM59" i="319"/>
  <c r="CC59" i="319"/>
  <c r="BO59" i="319"/>
  <c r="BN59" i="319"/>
  <c r="BM59" i="319"/>
  <c r="BL59" i="319"/>
  <c r="BK59" i="319"/>
  <c r="BJ59" i="319"/>
  <c r="BP59" i="319" s="1"/>
  <c r="AK59" i="319"/>
  <c r="X59" i="319"/>
  <c r="V59" i="319"/>
  <c r="T59" i="319"/>
  <c r="R59" i="319"/>
  <c r="R62" i="319" s="1"/>
  <c r="AA57" i="319" s="1"/>
  <c r="P59" i="319"/>
  <c r="N59" i="319"/>
  <c r="L59" i="319"/>
  <c r="H59" i="319"/>
  <c r="CC58" i="319"/>
  <c r="BO58" i="319"/>
  <c r="BN58" i="319"/>
  <c r="BM58" i="319"/>
  <c r="BL58" i="319"/>
  <c r="BP58" i="319" s="1"/>
  <c r="BK58" i="319"/>
  <c r="BJ58" i="319"/>
  <c r="W58" i="319"/>
  <c r="U58" i="319"/>
  <c r="S58" i="319"/>
  <c r="Q58" i="319"/>
  <c r="O58" i="319"/>
  <c r="M58" i="319"/>
  <c r="L58" i="319"/>
  <c r="H58" i="319"/>
  <c r="BV57" i="319"/>
  <c r="BO57" i="319"/>
  <c r="BN57" i="319"/>
  <c r="BM57" i="319"/>
  <c r="BL57" i="319"/>
  <c r="BK57" i="319"/>
  <c r="BJ57" i="319"/>
  <c r="BP57" i="319" s="1"/>
  <c r="AI57" i="319"/>
  <c r="X57" i="319"/>
  <c r="X62" i="319" s="1"/>
  <c r="AB59" i="319" s="1"/>
  <c r="AL59" i="319" s="1"/>
  <c r="AW59" i="319" s="1"/>
  <c r="W57" i="319"/>
  <c r="T57" i="319"/>
  <c r="S57" i="319"/>
  <c r="S62" i="319" s="1"/>
  <c r="AA58" i="319" s="1"/>
  <c r="P57" i="319"/>
  <c r="P62" i="319" s="1"/>
  <c r="Z59" i="319" s="1"/>
  <c r="O57" i="319"/>
  <c r="L57" i="319"/>
  <c r="H57" i="319"/>
  <c r="AI59" i="319" s="1"/>
  <c r="AT59" i="319" s="1"/>
  <c r="C57" i="319"/>
  <c r="BV56" i="319"/>
  <c r="BS56" i="319"/>
  <c r="BO56" i="319"/>
  <c r="BN56" i="319"/>
  <c r="BM56" i="319"/>
  <c r="BL56" i="319"/>
  <c r="BK56" i="319"/>
  <c r="BJ56" i="319"/>
  <c r="V56" i="319"/>
  <c r="U56" i="319"/>
  <c r="U62" i="319" s="1"/>
  <c r="AB56" i="319" s="1"/>
  <c r="AL56" i="319" s="1"/>
  <c r="AW56" i="319" s="1"/>
  <c r="R56" i="319"/>
  <c r="Q56" i="319"/>
  <c r="N56" i="319"/>
  <c r="M56" i="319"/>
  <c r="M62" i="319" s="1"/>
  <c r="Z56" i="319" s="1"/>
  <c r="L56" i="319"/>
  <c r="H56" i="319"/>
  <c r="C59" i="319" s="1"/>
  <c r="C56" i="319"/>
  <c r="CH55" i="319"/>
  <c r="CH54" i="319"/>
  <c r="BV53" i="319"/>
  <c r="BS53" i="319"/>
  <c r="BV52" i="319"/>
  <c r="BS52" i="319"/>
  <c r="CC51" i="319"/>
  <c r="O51" i="319"/>
  <c r="Z47" i="319" s="1"/>
  <c r="C51" i="319"/>
  <c r="CC50" i="319"/>
  <c r="BO50" i="319"/>
  <c r="BN50" i="319"/>
  <c r="BM50" i="319"/>
  <c r="BL50" i="319"/>
  <c r="BK50" i="319"/>
  <c r="BP50" i="319" s="1"/>
  <c r="BJ50" i="319"/>
  <c r="W50" i="319"/>
  <c r="V50" i="319"/>
  <c r="S50" i="319"/>
  <c r="R50" i="319"/>
  <c r="O50" i="319"/>
  <c r="N50" i="319"/>
  <c r="L50" i="319"/>
  <c r="H50" i="319"/>
  <c r="C50" i="319"/>
  <c r="BV49" i="319"/>
  <c r="BS49" i="319"/>
  <c r="BO49" i="319"/>
  <c r="BN49" i="319"/>
  <c r="BM49" i="319"/>
  <c r="BL49" i="319"/>
  <c r="BK49" i="319"/>
  <c r="BJ49" i="319"/>
  <c r="BP49" i="319" s="1"/>
  <c r="X49" i="319"/>
  <c r="X51" i="319" s="1"/>
  <c r="AB48" i="319" s="1"/>
  <c r="AL48" i="319" s="1"/>
  <c r="AW48" i="319" s="1"/>
  <c r="U49" i="319"/>
  <c r="T49" i="319"/>
  <c r="Q49" i="319"/>
  <c r="P49" i="319"/>
  <c r="P51" i="319" s="1"/>
  <c r="Z48" i="319" s="1"/>
  <c r="M49" i="319"/>
  <c r="L49" i="319"/>
  <c r="H49" i="319"/>
  <c r="C49" i="319"/>
  <c r="BV48" i="319"/>
  <c r="BS48" i="319"/>
  <c r="BO48" i="319"/>
  <c r="BN48" i="319"/>
  <c r="BM48" i="319"/>
  <c r="BL48" i="319"/>
  <c r="BK48" i="319"/>
  <c r="BJ48" i="319"/>
  <c r="AT48" i="319"/>
  <c r="X48" i="319"/>
  <c r="V48" i="319"/>
  <c r="T48" i="319"/>
  <c r="R48" i="319"/>
  <c r="P48" i="319"/>
  <c r="N48" i="319"/>
  <c r="L48" i="319"/>
  <c r="BO47" i="319"/>
  <c r="BN47" i="319"/>
  <c r="BM47" i="319"/>
  <c r="BL47" i="319"/>
  <c r="BP47" i="319" s="1"/>
  <c r="BK47" i="319"/>
  <c r="BJ47" i="319"/>
  <c r="AI47" i="319"/>
  <c r="AP44" i="319" s="1"/>
  <c r="AB47" i="319"/>
  <c r="AL47" i="319" s="1"/>
  <c r="AW47" i="319" s="1"/>
  <c r="W47" i="319"/>
  <c r="U47" i="319"/>
  <c r="U51" i="319" s="1"/>
  <c r="AB45" i="319" s="1"/>
  <c r="AL45" i="319" s="1"/>
  <c r="AW45" i="319" s="1"/>
  <c r="S47" i="319"/>
  <c r="Q47" i="319"/>
  <c r="O47" i="319"/>
  <c r="M47" i="319"/>
  <c r="M51" i="319" s="1"/>
  <c r="Z45" i="319" s="1"/>
  <c r="L47" i="319"/>
  <c r="C47" i="319"/>
  <c r="BO46" i="319"/>
  <c r="BN46" i="319"/>
  <c r="BM46" i="319"/>
  <c r="BL46" i="319"/>
  <c r="BK46" i="319"/>
  <c r="BP46" i="319" s="1"/>
  <c r="BJ46" i="319"/>
  <c r="X46" i="319"/>
  <c r="W46" i="319"/>
  <c r="W51" i="319" s="1"/>
  <c r="T46" i="319"/>
  <c r="T51" i="319" s="1"/>
  <c r="AA48" i="319" s="1"/>
  <c r="S46" i="319"/>
  <c r="S51" i="319" s="1"/>
  <c r="AA47" i="319" s="1"/>
  <c r="P46" i="319"/>
  <c r="O46" i="319"/>
  <c r="L46" i="319"/>
  <c r="H46" i="319"/>
  <c r="AI48" i="319" s="1"/>
  <c r="C46" i="319"/>
  <c r="H47" i="319" s="1"/>
  <c r="BO45" i="319"/>
  <c r="BN45" i="319"/>
  <c r="BM45" i="319"/>
  <c r="BL45" i="319"/>
  <c r="BK45" i="319"/>
  <c r="BP45" i="319" s="1"/>
  <c r="BJ45" i="319"/>
  <c r="V45" i="319"/>
  <c r="U45" i="319"/>
  <c r="R45" i="319"/>
  <c r="R51" i="319" s="1"/>
  <c r="AA46" i="319" s="1"/>
  <c r="Q45" i="319"/>
  <c r="Q51" i="319" s="1"/>
  <c r="AA45" i="319" s="1"/>
  <c r="N45" i="319"/>
  <c r="M45" i="319"/>
  <c r="L45" i="319"/>
  <c r="H45" i="319"/>
  <c r="C48" i="319" s="1"/>
  <c r="C45" i="319"/>
  <c r="AI45" i="319" s="1"/>
  <c r="CT44" i="319"/>
  <c r="CP44" i="319"/>
  <c r="CK44" i="319"/>
  <c r="CF44" i="319"/>
  <c r="BY44" i="319"/>
  <c r="AQ44" i="319"/>
  <c r="W40" i="319"/>
  <c r="V40" i="319"/>
  <c r="AB35" i="319" s="1"/>
  <c r="AL35" i="319" s="1"/>
  <c r="P40" i="319"/>
  <c r="Z37" i="319" s="1"/>
  <c r="C40" i="319"/>
  <c r="BO39" i="319"/>
  <c r="BN39" i="319"/>
  <c r="BM39" i="319"/>
  <c r="BL39" i="319"/>
  <c r="BK39" i="319"/>
  <c r="BJ39" i="319"/>
  <c r="W39" i="319"/>
  <c r="V39" i="319"/>
  <c r="S39" i="319"/>
  <c r="R39" i="319"/>
  <c r="O39" i="319"/>
  <c r="N39" i="319"/>
  <c r="L39" i="319"/>
  <c r="BO38" i="319"/>
  <c r="BN38" i="319"/>
  <c r="BM38" i="319"/>
  <c r="BL38" i="319"/>
  <c r="BK38" i="319"/>
  <c r="BP38" i="319" s="1"/>
  <c r="BJ38" i="319"/>
  <c r="X38" i="319"/>
  <c r="U38" i="319"/>
  <c r="T38" i="319"/>
  <c r="Q38" i="319"/>
  <c r="P38" i="319"/>
  <c r="M38" i="319"/>
  <c r="L38" i="319"/>
  <c r="C38" i="319"/>
  <c r="BO37" i="319"/>
  <c r="BN37" i="319"/>
  <c r="BM37" i="319"/>
  <c r="BL37" i="319"/>
  <c r="BK37" i="319"/>
  <c r="BJ37" i="319"/>
  <c r="BP37" i="319" s="1"/>
  <c r="AW37" i="319"/>
  <c r="AI37" i="319"/>
  <c r="AT37" i="319" s="1"/>
  <c r="X37" i="319"/>
  <c r="V37" i="319"/>
  <c r="T37" i="319"/>
  <c r="R37" i="319"/>
  <c r="P37" i="319"/>
  <c r="N37" i="319"/>
  <c r="L37" i="319"/>
  <c r="BO36" i="319"/>
  <c r="BN36" i="319"/>
  <c r="BM36" i="319"/>
  <c r="BL36" i="319"/>
  <c r="BK36" i="319"/>
  <c r="BJ36" i="319"/>
  <c r="BP36" i="319" s="1"/>
  <c r="AW36" i="319"/>
  <c r="AF36" i="319"/>
  <c r="AB36" i="319"/>
  <c r="AL36" i="319" s="1"/>
  <c r="W36" i="319"/>
  <c r="U36" i="319"/>
  <c r="S36" i="319"/>
  <c r="S40" i="319" s="1"/>
  <c r="AA36" i="319" s="1"/>
  <c r="Q36" i="319"/>
  <c r="O36" i="319"/>
  <c r="O40" i="319" s="1"/>
  <c r="Z36" i="319" s="1"/>
  <c r="AF37" i="319" s="1"/>
  <c r="M36" i="319"/>
  <c r="L36" i="319"/>
  <c r="C36" i="319"/>
  <c r="BO35" i="319"/>
  <c r="BN35" i="319"/>
  <c r="BM35" i="319"/>
  <c r="BL35" i="319"/>
  <c r="BK35" i="319"/>
  <c r="BJ35" i="319"/>
  <c r="BP35" i="319" s="1"/>
  <c r="AW35" i="319"/>
  <c r="AF35" i="319"/>
  <c r="X35" i="319"/>
  <c r="X40" i="319" s="1"/>
  <c r="AB37" i="319" s="1"/>
  <c r="AL37" i="319" s="1"/>
  <c r="W35" i="319"/>
  <c r="T35" i="319"/>
  <c r="T40" i="319" s="1"/>
  <c r="AA37" i="319" s="1"/>
  <c r="S35" i="319"/>
  <c r="P35" i="319"/>
  <c r="O35" i="319"/>
  <c r="L35" i="319"/>
  <c r="H35" i="319"/>
  <c r="H38" i="319" s="1"/>
  <c r="C35" i="319"/>
  <c r="H36" i="319" s="1"/>
  <c r="BO34" i="319"/>
  <c r="BN34" i="319"/>
  <c r="BM34" i="319"/>
  <c r="BL34" i="319"/>
  <c r="BK34" i="319"/>
  <c r="BP34" i="319" s="1"/>
  <c r="BJ34" i="319"/>
  <c r="AL34" i="319"/>
  <c r="AW34" i="319" s="1"/>
  <c r="AI34" i="319"/>
  <c r="AT34" i="319" s="1"/>
  <c r="Z34" i="319"/>
  <c r="V34" i="319"/>
  <c r="U34" i="319"/>
  <c r="U40" i="319" s="1"/>
  <c r="AB34" i="319" s="1"/>
  <c r="R34" i="319"/>
  <c r="R40" i="319" s="1"/>
  <c r="AA35" i="319" s="1"/>
  <c r="Q34" i="319"/>
  <c r="Q40" i="319" s="1"/>
  <c r="AA34" i="319" s="1"/>
  <c r="N34" i="319"/>
  <c r="N40" i="319" s="1"/>
  <c r="Z35" i="319" s="1"/>
  <c r="M34" i="319"/>
  <c r="M40" i="319" s="1"/>
  <c r="L34" i="319"/>
  <c r="H34" i="319"/>
  <c r="C34" i="319"/>
  <c r="AQ33" i="319"/>
  <c r="AN33" i="319"/>
  <c r="Q29" i="319"/>
  <c r="AA23" i="319" s="1"/>
  <c r="C29" i="319"/>
  <c r="BO28" i="319"/>
  <c r="BN28" i="319"/>
  <c r="BM28" i="319"/>
  <c r="BL28" i="319"/>
  <c r="BK28" i="319"/>
  <c r="BP28" i="319" s="1"/>
  <c r="BJ28" i="319"/>
  <c r="W28" i="319"/>
  <c r="V28" i="319"/>
  <c r="S28" i="319"/>
  <c r="R28" i="319"/>
  <c r="R29" i="319" s="1"/>
  <c r="AA24" i="319" s="1"/>
  <c r="O28" i="319"/>
  <c r="N28" i="319"/>
  <c r="L28" i="319"/>
  <c r="H28" i="319"/>
  <c r="C28" i="319"/>
  <c r="BO27" i="319"/>
  <c r="BN27" i="319"/>
  <c r="BM27" i="319"/>
  <c r="BL27" i="319"/>
  <c r="BK27" i="319"/>
  <c r="BJ27" i="319"/>
  <c r="X27" i="319"/>
  <c r="U27" i="319"/>
  <c r="T27" i="319"/>
  <c r="Q27" i="319"/>
  <c r="P27" i="319"/>
  <c r="M27" i="319"/>
  <c r="L27" i="319"/>
  <c r="C27" i="319"/>
  <c r="BO26" i="319"/>
  <c r="BN26" i="319"/>
  <c r="BM26" i="319"/>
  <c r="BL26" i="319"/>
  <c r="BK26" i="319"/>
  <c r="BJ26" i="319"/>
  <c r="BP26" i="319" s="1"/>
  <c r="X26" i="319"/>
  <c r="V26" i="319"/>
  <c r="T26" i="319"/>
  <c r="R26" i="319"/>
  <c r="P26" i="319"/>
  <c r="N26" i="319"/>
  <c r="L26" i="319"/>
  <c r="C26" i="319"/>
  <c r="BO25" i="319"/>
  <c r="BN25" i="319"/>
  <c r="BM25" i="319"/>
  <c r="BL25" i="319"/>
  <c r="BK25" i="319"/>
  <c r="BJ25" i="319"/>
  <c r="BP25" i="319" s="1"/>
  <c r="W25" i="319"/>
  <c r="U25" i="319"/>
  <c r="S25" i="319"/>
  <c r="Q25" i="319"/>
  <c r="O25" i="319"/>
  <c r="M25" i="319"/>
  <c r="L25" i="319"/>
  <c r="H25" i="319"/>
  <c r="C25" i="319"/>
  <c r="BO24" i="319"/>
  <c r="BN24" i="319"/>
  <c r="BM24" i="319"/>
  <c r="BL24" i="319"/>
  <c r="BK24" i="319"/>
  <c r="BP24" i="319" s="1"/>
  <c r="BJ24" i="319"/>
  <c r="AI24" i="319"/>
  <c r="AT24" i="319" s="1"/>
  <c r="X24" i="319"/>
  <c r="W24" i="319"/>
  <c r="T24" i="319"/>
  <c r="T29" i="319" s="1"/>
  <c r="AA26" i="319" s="1"/>
  <c r="S24" i="319"/>
  <c r="S29" i="319" s="1"/>
  <c r="AA25" i="319" s="1"/>
  <c r="AK25" i="319" s="1"/>
  <c r="P24" i="319"/>
  <c r="O24" i="319"/>
  <c r="L24" i="319"/>
  <c r="H24" i="319"/>
  <c r="C24" i="319"/>
  <c r="AI25" i="319" s="1"/>
  <c r="AP22" i="319" s="1"/>
  <c r="CA23" i="319"/>
  <c r="BO23" i="319"/>
  <c r="BN23" i="319"/>
  <c r="BM23" i="319"/>
  <c r="BL23" i="319"/>
  <c r="BK23" i="319"/>
  <c r="BJ23" i="319"/>
  <c r="BP23" i="319" s="1"/>
  <c r="V23" i="319"/>
  <c r="V29" i="319" s="1"/>
  <c r="AB24" i="319" s="1"/>
  <c r="AL24" i="319" s="1"/>
  <c r="AW24" i="319" s="1"/>
  <c r="U23" i="319"/>
  <c r="U29" i="319" s="1"/>
  <c r="AB23" i="319" s="1"/>
  <c r="AL23" i="319" s="1"/>
  <c r="AW23" i="319" s="1"/>
  <c r="R23" i="319"/>
  <c r="Q23" i="319"/>
  <c r="N23" i="319"/>
  <c r="N29" i="319" s="1"/>
  <c r="Z24" i="319" s="1"/>
  <c r="M23" i="319"/>
  <c r="M29" i="319" s="1"/>
  <c r="Z23" i="319" s="1"/>
  <c r="L23" i="319"/>
  <c r="H23" i="319"/>
  <c r="C23" i="319"/>
  <c r="AI23" i="319" s="1"/>
  <c r="AT23" i="319" s="1"/>
  <c r="AO22" i="319"/>
  <c r="CF19" i="319"/>
  <c r="CK23" i="319" s="1"/>
  <c r="W18" i="319"/>
  <c r="T18" i="319"/>
  <c r="AA15" i="319" s="1"/>
  <c r="O18" i="319"/>
  <c r="Z14" i="319" s="1"/>
  <c r="C18" i="319"/>
  <c r="BO17" i="319"/>
  <c r="BN17" i="319"/>
  <c r="BM17" i="319"/>
  <c r="BL17" i="319"/>
  <c r="BK17" i="319"/>
  <c r="BJ17" i="319"/>
  <c r="BP17" i="319" s="1"/>
  <c r="W17" i="319"/>
  <c r="V17" i="319"/>
  <c r="S17" i="319"/>
  <c r="S18" i="319" s="1"/>
  <c r="AA14" i="319" s="1"/>
  <c r="R17" i="319"/>
  <c r="O17" i="319"/>
  <c r="N17" i="319"/>
  <c r="L17" i="319"/>
  <c r="BO16" i="319"/>
  <c r="BN16" i="319"/>
  <c r="BM16" i="319"/>
  <c r="BL16" i="319"/>
  <c r="BP16" i="319" s="1"/>
  <c r="BK16" i="319"/>
  <c r="BJ16" i="319"/>
  <c r="X16" i="319"/>
  <c r="U16" i="319"/>
  <c r="T16" i="319"/>
  <c r="Q16" i="319"/>
  <c r="P16" i="319"/>
  <c r="M16" i="319"/>
  <c r="L16" i="319"/>
  <c r="BO15" i="319"/>
  <c r="BN15" i="319"/>
  <c r="BM15" i="319"/>
  <c r="BL15" i="319"/>
  <c r="BK15" i="319"/>
  <c r="BJ15" i="319"/>
  <c r="AT15" i="319"/>
  <c r="AJ15" i="319"/>
  <c r="AI15" i="319"/>
  <c r="X15" i="319"/>
  <c r="V15" i="319"/>
  <c r="T15" i="319"/>
  <c r="R15" i="319"/>
  <c r="P15" i="319"/>
  <c r="N15" i="319"/>
  <c r="L15" i="319"/>
  <c r="C15" i="319"/>
  <c r="BO14" i="319"/>
  <c r="BN14" i="319"/>
  <c r="BM14" i="319"/>
  <c r="BL14" i="319"/>
  <c r="BK14" i="319"/>
  <c r="BJ14" i="319"/>
  <c r="AW14" i="319"/>
  <c r="AF14" i="319"/>
  <c r="AB14" i="319"/>
  <c r="AL14" i="319" s="1"/>
  <c r="W14" i="319"/>
  <c r="U14" i="319"/>
  <c r="S14" i="319"/>
  <c r="Q14" i="319"/>
  <c r="O14" i="319"/>
  <c r="M14" i="319"/>
  <c r="L14" i="319"/>
  <c r="BO13" i="319"/>
  <c r="BN13" i="319"/>
  <c r="BM13" i="319"/>
  <c r="BL13" i="319"/>
  <c r="BK13" i="319"/>
  <c r="BJ13" i="319"/>
  <c r="AT13" i="319"/>
  <c r="AI13" i="319"/>
  <c r="AO11" i="319" s="1"/>
  <c r="X13" i="319"/>
  <c r="X18" i="319" s="1"/>
  <c r="AB15" i="319" s="1"/>
  <c r="AL15" i="319" s="1"/>
  <c r="AW15" i="319" s="1"/>
  <c r="W13" i="319"/>
  <c r="T13" i="319"/>
  <c r="S13" i="319"/>
  <c r="P13" i="319"/>
  <c r="P18" i="319" s="1"/>
  <c r="Z15" i="319" s="1"/>
  <c r="O13" i="319"/>
  <c r="L13" i="319"/>
  <c r="H13" i="319"/>
  <c r="H16" i="319" s="1"/>
  <c r="C13" i="319"/>
  <c r="H17" i="319" s="1"/>
  <c r="BO12" i="319"/>
  <c r="BN12" i="319"/>
  <c r="BM12" i="319"/>
  <c r="BL12" i="319"/>
  <c r="BK12" i="319"/>
  <c r="BJ12" i="319"/>
  <c r="BP12" i="319" s="1"/>
  <c r="V12" i="319"/>
  <c r="V18" i="319" s="1"/>
  <c r="AB13" i="319" s="1"/>
  <c r="AL13" i="319" s="1"/>
  <c r="AW13" i="319" s="1"/>
  <c r="U12" i="319"/>
  <c r="U18" i="319" s="1"/>
  <c r="AB12" i="319" s="1"/>
  <c r="AL12" i="319" s="1"/>
  <c r="AW12" i="319" s="1"/>
  <c r="R12" i="319"/>
  <c r="R18" i="319" s="1"/>
  <c r="AA13" i="319" s="1"/>
  <c r="Q12" i="319"/>
  <c r="Q18" i="319" s="1"/>
  <c r="AA12" i="319" s="1"/>
  <c r="N12" i="319"/>
  <c r="N18" i="319" s="1"/>
  <c r="Z13" i="319" s="1"/>
  <c r="AJ13" i="319" s="1"/>
  <c r="M12" i="319"/>
  <c r="M18" i="319" s="1"/>
  <c r="Z12" i="319" s="1"/>
  <c r="L12" i="319"/>
  <c r="H12" i="319"/>
  <c r="C17" i="319" s="1"/>
  <c r="C12" i="319"/>
  <c r="AI12" i="319" s="1"/>
  <c r="AQ11" i="319"/>
  <c r="BO94" i="318"/>
  <c r="BN94" i="318"/>
  <c r="BM94" i="318"/>
  <c r="BL94" i="318"/>
  <c r="BK94" i="318"/>
  <c r="BJ94" i="318"/>
  <c r="BO93" i="318"/>
  <c r="BN93" i="318"/>
  <c r="BM93" i="318"/>
  <c r="BL93" i="318"/>
  <c r="BK93" i="318"/>
  <c r="BJ93" i="318"/>
  <c r="BO92" i="318"/>
  <c r="BN92" i="318"/>
  <c r="BM92" i="318"/>
  <c r="BL92" i="318"/>
  <c r="BK92" i="318"/>
  <c r="BJ92" i="318"/>
  <c r="BO91" i="318"/>
  <c r="BN91" i="318"/>
  <c r="BM91" i="318"/>
  <c r="BL91" i="318"/>
  <c r="BK91" i="318"/>
  <c r="BJ91" i="318"/>
  <c r="BO90" i="318"/>
  <c r="BN90" i="318"/>
  <c r="BM90" i="318"/>
  <c r="BL90" i="318"/>
  <c r="BK90" i="318"/>
  <c r="BJ90" i="318"/>
  <c r="BO89" i="318"/>
  <c r="BN89" i="318"/>
  <c r="BM89" i="318"/>
  <c r="BL89" i="318"/>
  <c r="BK89" i="318"/>
  <c r="BJ89" i="318"/>
  <c r="BV77" i="318"/>
  <c r="BV76" i="318"/>
  <c r="BS76" i="318"/>
  <c r="CC75" i="318"/>
  <c r="CC74" i="318"/>
  <c r="C74" i="318"/>
  <c r="BV73" i="318"/>
  <c r="BS73" i="318"/>
  <c r="W73" i="318"/>
  <c r="AB69" i="318" s="1"/>
  <c r="S73" i="318"/>
  <c r="AA69" i="318" s="1"/>
  <c r="O73" i="318"/>
  <c r="C73" i="318"/>
  <c r="BV72" i="318"/>
  <c r="BS72" i="318"/>
  <c r="BO72" i="318"/>
  <c r="BN72" i="318"/>
  <c r="BM72" i="318"/>
  <c r="BL72" i="318"/>
  <c r="BP72" i="318" s="1"/>
  <c r="BK72" i="318"/>
  <c r="BJ72" i="318"/>
  <c r="W72" i="318"/>
  <c r="V72" i="318"/>
  <c r="S72" i="318"/>
  <c r="R72" i="318"/>
  <c r="O72" i="318"/>
  <c r="N72" i="318"/>
  <c r="L72" i="318"/>
  <c r="CH71" i="318"/>
  <c r="BO71" i="318"/>
  <c r="BN71" i="318"/>
  <c r="BM71" i="318"/>
  <c r="BL71" i="318"/>
  <c r="BK71" i="318"/>
  <c r="BJ71" i="318"/>
  <c r="X71" i="318"/>
  <c r="U71" i="318"/>
  <c r="T71" i="318"/>
  <c r="Q71" i="318"/>
  <c r="P71" i="318"/>
  <c r="M71" i="318"/>
  <c r="L71" i="318"/>
  <c r="C71" i="318"/>
  <c r="CH70" i="318"/>
  <c r="BO70" i="318"/>
  <c r="BN70" i="318"/>
  <c r="BM70" i="318"/>
  <c r="BL70" i="318"/>
  <c r="BP70" i="318" s="1"/>
  <c r="BK70" i="318"/>
  <c r="BJ70" i="318"/>
  <c r="AI70" i="318"/>
  <c r="X70" i="318"/>
  <c r="V70" i="318"/>
  <c r="V73" i="318" s="1"/>
  <c r="AB68" i="318" s="1"/>
  <c r="AL68" i="318" s="1"/>
  <c r="AW68" i="318" s="1"/>
  <c r="T70" i="318"/>
  <c r="R70" i="318"/>
  <c r="P70" i="318"/>
  <c r="N70" i="318"/>
  <c r="N73" i="318" s="1"/>
  <c r="Z68" i="318" s="1"/>
  <c r="L70" i="318"/>
  <c r="BV69" i="318"/>
  <c r="BO69" i="318"/>
  <c r="BN69" i="318"/>
  <c r="BM69" i="318"/>
  <c r="BL69" i="318"/>
  <c r="BK69" i="318"/>
  <c r="BP69" i="318" s="1"/>
  <c r="BJ69" i="318"/>
  <c r="AL69" i="318"/>
  <c r="AW69" i="318" s="1"/>
  <c r="Z69" i="318"/>
  <c r="W69" i="318"/>
  <c r="U69" i="318"/>
  <c r="S69" i="318"/>
  <c r="Q69" i="318"/>
  <c r="Q74" i="318" s="1"/>
  <c r="O69" i="318"/>
  <c r="M69" i="318"/>
  <c r="L69" i="318"/>
  <c r="C69" i="318"/>
  <c r="BV68" i="318"/>
  <c r="BS68" i="318"/>
  <c r="BO68" i="318"/>
  <c r="BN68" i="318"/>
  <c r="BM68" i="318"/>
  <c r="BL68" i="318"/>
  <c r="BK68" i="318"/>
  <c r="BJ68" i="318"/>
  <c r="BP68" i="318" s="1"/>
  <c r="X68" i="318"/>
  <c r="W68" i="318"/>
  <c r="T68" i="318"/>
  <c r="S68" i="318"/>
  <c r="S74" i="318" s="1"/>
  <c r="P68" i="318"/>
  <c r="O68" i="318"/>
  <c r="L68" i="318"/>
  <c r="H68" i="318"/>
  <c r="H70" i="318" s="1"/>
  <c r="C68" i="318"/>
  <c r="CC67" i="318"/>
  <c r="BO67" i="318"/>
  <c r="BN67" i="318"/>
  <c r="BM67" i="318"/>
  <c r="BL67" i="318"/>
  <c r="BP67" i="318" s="1"/>
  <c r="BK67" i="318"/>
  <c r="BJ67" i="318"/>
  <c r="AI67" i="318"/>
  <c r="V67" i="318"/>
  <c r="U67" i="318"/>
  <c r="U73" i="318" s="1"/>
  <c r="R67" i="318"/>
  <c r="R73" i="318" s="1"/>
  <c r="AA68" i="318" s="1"/>
  <c r="Q67" i="318"/>
  <c r="Q73" i="318" s="1"/>
  <c r="AA67" i="318" s="1"/>
  <c r="N67" i="318"/>
  <c r="M67" i="318"/>
  <c r="M73" i="318" s="1"/>
  <c r="L67" i="318"/>
  <c r="H67" i="318"/>
  <c r="C72" i="318" s="1"/>
  <c r="C67" i="318"/>
  <c r="CC66" i="318"/>
  <c r="BV65" i="318"/>
  <c r="BS65" i="318"/>
  <c r="BV64" i="318"/>
  <c r="BS64" i="318"/>
  <c r="W62" i="318"/>
  <c r="AB58" i="318" s="1"/>
  <c r="AL58" i="318" s="1"/>
  <c r="AW58" i="318" s="1"/>
  <c r="S62" i="318"/>
  <c r="AA58" i="318" s="1"/>
  <c r="C62" i="318"/>
  <c r="BV61" i="318"/>
  <c r="BO61" i="318"/>
  <c r="BN61" i="318"/>
  <c r="BM61" i="318"/>
  <c r="BL61" i="318"/>
  <c r="BP61" i="318" s="1"/>
  <c r="BK61" i="318"/>
  <c r="BJ61" i="318"/>
  <c r="W61" i="318"/>
  <c r="V61" i="318"/>
  <c r="S61" i="318"/>
  <c r="R61" i="318"/>
  <c r="O61" i="318"/>
  <c r="N61" i="318"/>
  <c r="L61" i="318"/>
  <c r="H61" i="318"/>
  <c r="CM60" i="318"/>
  <c r="BV60" i="318"/>
  <c r="BS60" i="318"/>
  <c r="BO60" i="318"/>
  <c r="BN60" i="318"/>
  <c r="BM60" i="318"/>
  <c r="BL60" i="318"/>
  <c r="BK60" i="318"/>
  <c r="BJ60" i="318"/>
  <c r="X60" i="318"/>
  <c r="U60" i="318"/>
  <c r="T60" i="318"/>
  <c r="Q60" i="318"/>
  <c r="P60" i="318"/>
  <c r="M60" i="318"/>
  <c r="L60" i="318"/>
  <c r="H60" i="318"/>
  <c r="C60" i="318"/>
  <c r="CM59" i="318"/>
  <c r="CC59" i="318"/>
  <c r="BO59" i="318"/>
  <c r="BN59" i="318"/>
  <c r="BM59" i="318"/>
  <c r="BL59" i="318"/>
  <c r="BP59" i="318" s="1"/>
  <c r="BK59" i="318"/>
  <c r="BJ59" i="318"/>
  <c r="AI59" i="318"/>
  <c r="AA59" i="318"/>
  <c r="X59" i="318"/>
  <c r="V59" i="318"/>
  <c r="V62" i="318" s="1"/>
  <c r="T59" i="318"/>
  <c r="T62" i="318" s="1"/>
  <c r="R59" i="318"/>
  <c r="P59" i="318"/>
  <c r="N59" i="318"/>
  <c r="N62" i="318" s="1"/>
  <c r="Z57" i="318" s="1"/>
  <c r="L59" i="318"/>
  <c r="H59" i="318"/>
  <c r="CC58" i="318"/>
  <c r="BO58" i="318"/>
  <c r="BN58" i="318"/>
  <c r="BM58" i="318"/>
  <c r="BL58" i="318"/>
  <c r="BK58" i="318"/>
  <c r="BJ58" i="318"/>
  <c r="BP58" i="318" s="1"/>
  <c r="AT58" i="318"/>
  <c r="AK58" i="318"/>
  <c r="AC58" i="318"/>
  <c r="W58" i="318"/>
  <c r="U58" i="318"/>
  <c r="S58" i="318"/>
  <c r="Q58" i="318"/>
  <c r="O58" i="318"/>
  <c r="M58" i="318"/>
  <c r="L58" i="318"/>
  <c r="C58" i="318"/>
  <c r="BV57" i="318"/>
  <c r="BO57" i="318"/>
  <c r="BN57" i="318"/>
  <c r="BM57" i="318"/>
  <c r="BL57" i="318"/>
  <c r="BK57" i="318"/>
  <c r="BJ57" i="318"/>
  <c r="AJ57" i="318"/>
  <c r="AB57" i="318"/>
  <c r="AL57" i="318" s="1"/>
  <c r="AW57" i="318" s="1"/>
  <c r="X57" i="318"/>
  <c r="W57" i="318"/>
  <c r="T57" i="318"/>
  <c r="S57" i="318"/>
  <c r="P57" i="318"/>
  <c r="O57" i="318"/>
  <c r="O62" i="318" s="1"/>
  <c r="Z58" i="318" s="1"/>
  <c r="L57" i="318"/>
  <c r="H57" i="318"/>
  <c r="C57" i="318"/>
  <c r="AI58" i="318" s="1"/>
  <c r="AP55" i="318" s="1"/>
  <c r="BV56" i="318"/>
  <c r="BS56" i="318"/>
  <c r="BO56" i="318"/>
  <c r="BN56" i="318"/>
  <c r="BM56" i="318"/>
  <c r="BL56" i="318"/>
  <c r="BP56" i="318" s="1"/>
  <c r="BK56" i="318"/>
  <c r="BJ56" i="318"/>
  <c r="AI56" i="318"/>
  <c r="AE56" i="318"/>
  <c r="V56" i="318"/>
  <c r="U56" i="318"/>
  <c r="U62" i="318" s="1"/>
  <c r="AB56" i="318" s="1"/>
  <c r="AL56" i="318" s="1"/>
  <c r="AW56" i="318" s="1"/>
  <c r="R56" i="318"/>
  <c r="R62" i="318" s="1"/>
  <c r="AA57" i="318" s="1"/>
  <c r="Q56" i="318"/>
  <c r="Q62" i="318" s="1"/>
  <c r="AA56" i="318" s="1"/>
  <c r="N56" i="318"/>
  <c r="M56" i="318"/>
  <c r="M62" i="318" s="1"/>
  <c r="Z56" i="318" s="1"/>
  <c r="L56" i="318"/>
  <c r="H56" i="318"/>
  <c r="C61" i="318" s="1"/>
  <c r="C56" i="318"/>
  <c r="CH55" i="318"/>
  <c r="CH54" i="318"/>
  <c r="BV53" i="318"/>
  <c r="BS53" i="318"/>
  <c r="BV52" i="318"/>
  <c r="BS52" i="318"/>
  <c r="CC51" i="318"/>
  <c r="V51" i="318"/>
  <c r="AB46" i="318" s="1"/>
  <c r="AL46" i="318" s="1"/>
  <c r="AW46" i="318" s="1"/>
  <c r="R51" i="318"/>
  <c r="AA46" i="318" s="1"/>
  <c r="N51" i="318"/>
  <c r="Z46" i="318" s="1"/>
  <c r="C51" i="318"/>
  <c r="CC50" i="318"/>
  <c r="BO50" i="318"/>
  <c r="BN50" i="318"/>
  <c r="BM50" i="318"/>
  <c r="BL50" i="318"/>
  <c r="BK50" i="318"/>
  <c r="BJ50" i="318"/>
  <c r="BP50" i="318" s="1"/>
  <c r="W50" i="318"/>
  <c r="W51" i="318" s="1"/>
  <c r="AB47" i="318" s="1"/>
  <c r="V50" i="318"/>
  <c r="S50" i="318"/>
  <c r="R50" i="318"/>
  <c r="O50" i="318"/>
  <c r="O51" i="318" s="1"/>
  <c r="Z47" i="318" s="1"/>
  <c r="N50" i="318"/>
  <c r="L50" i="318"/>
  <c r="C50" i="318"/>
  <c r="BV49" i="318"/>
  <c r="BS49" i="318"/>
  <c r="BO49" i="318"/>
  <c r="BN49" i="318"/>
  <c r="BM49" i="318"/>
  <c r="BL49" i="318"/>
  <c r="BP49" i="318" s="1"/>
  <c r="BK49" i="318"/>
  <c r="BJ49" i="318"/>
  <c r="X49" i="318"/>
  <c r="U49" i="318"/>
  <c r="T49" i="318"/>
  <c r="Q49" i="318"/>
  <c r="P49" i="318"/>
  <c r="M49" i="318"/>
  <c r="L49" i="318"/>
  <c r="BV48" i="318"/>
  <c r="BS48" i="318"/>
  <c r="BO48" i="318"/>
  <c r="BN48" i="318"/>
  <c r="BM48" i="318"/>
  <c r="BL48" i="318"/>
  <c r="BP48" i="318" s="1"/>
  <c r="BK48" i="318"/>
  <c r="BJ48" i="318"/>
  <c r="AI48" i="318"/>
  <c r="X48" i="318"/>
  <c r="V48" i="318"/>
  <c r="T48" i="318"/>
  <c r="R48" i="318"/>
  <c r="P48" i="318"/>
  <c r="N48" i="318"/>
  <c r="L48" i="318"/>
  <c r="BO47" i="318"/>
  <c r="BN47" i="318"/>
  <c r="BM47" i="318"/>
  <c r="BL47" i="318"/>
  <c r="BK47" i="318"/>
  <c r="BP47" i="318" s="1"/>
  <c r="BJ47" i="318"/>
  <c r="AL47" i="318"/>
  <c r="AW47" i="318" s="1"/>
  <c r="W47" i="318"/>
  <c r="U47" i="318"/>
  <c r="S47" i="318"/>
  <c r="Q47" i="318"/>
  <c r="Q51" i="318" s="1"/>
  <c r="AA45" i="318" s="1"/>
  <c r="O47" i="318"/>
  <c r="M47" i="318"/>
  <c r="L47" i="318"/>
  <c r="BO46" i="318"/>
  <c r="BN46" i="318"/>
  <c r="BM46" i="318"/>
  <c r="BL46" i="318"/>
  <c r="BK46" i="318"/>
  <c r="BJ46" i="318"/>
  <c r="BP46" i="318" s="1"/>
  <c r="AK46" i="318"/>
  <c r="AC46" i="318"/>
  <c r="X46" i="318"/>
  <c r="X51" i="318" s="1"/>
  <c r="AB48" i="318" s="1"/>
  <c r="AL48" i="318" s="1"/>
  <c r="AW48" i="318" s="1"/>
  <c r="W46" i="318"/>
  <c r="T46" i="318"/>
  <c r="T51" i="318" s="1"/>
  <c r="AA48" i="318" s="1"/>
  <c r="S46" i="318"/>
  <c r="S51" i="318" s="1"/>
  <c r="AA47" i="318" s="1"/>
  <c r="P46" i="318"/>
  <c r="P51" i="318" s="1"/>
  <c r="Z48" i="318" s="1"/>
  <c r="O46" i="318"/>
  <c r="L46" i="318"/>
  <c r="H46" i="318"/>
  <c r="H48" i="318" s="1"/>
  <c r="C46" i="318"/>
  <c r="BO45" i="318"/>
  <c r="BN45" i="318"/>
  <c r="BM45" i="318"/>
  <c r="BL45" i="318"/>
  <c r="BK45" i="318"/>
  <c r="BJ45" i="318"/>
  <c r="V45" i="318"/>
  <c r="U45" i="318"/>
  <c r="U51" i="318" s="1"/>
  <c r="AB45" i="318" s="1"/>
  <c r="AL45" i="318" s="1"/>
  <c r="AW45" i="318" s="1"/>
  <c r="R45" i="318"/>
  <c r="Q45" i="318"/>
  <c r="N45" i="318"/>
  <c r="M45" i="318"/>
  <c r="M51" i="318" s="1"/>
  <c r="Z45" i="318" s="1"/>
  <c r="L45" i="318"/>
  <c r="H45" i="318"/>
  <c r="C48" i="318" s="1"/>
  <c r="C45" i="318"/>
  <c r="C47" i="318" s="1"/>
  <c r="CT44" i="318"/>
  <c r="CP44" i="318"/>
  <c r="CK44" i="318"/>
  <c r="CF44" i="318"/>
  <c r="BY44" i="318"/>
  <c r="V40" i="318"/>
  <c r="AB35" i="318" s="1"/>
  <c r="U40" i="318"/>
  <c r="AB34" i="318" s="1"/>
  <c r="AL34" i="318" s="1"/>
  <c r="AW34" i="318" s="1"/>
  <c r="N40" i="318"/>
  <c r="M40" i="318"/>
  <c r="Z34" i="318" s="1"/>
  <c r="C40" i="318"/>
  <c r="BO39" i="318"/>
  <c r="BN39" i="318"/>
  <c r="BM39" i="318"/>
  <c r="BL39" i="318"/>
  <c r="BK39" i="318"/>
  <c r="BP39" i="318" s="1"/>
  <c r="BJ39" i="318"/>
  <c r="W39" i="318"/>
  <c r="V39" i="318"/>
  <c r="S39" i="318"/>
  <c r="R39" i="318"/>
  <c r="O39" i="318"/>
  <c r="N39" i="318"/>
  <c r="L39" i="318"/>
  <c r="H39" i="318"/>
  <c r="C39" i="318"/>
  <c r="BO38" i="318"/>
  <c r="BN38" i="318"/>
  <c r="BM38" i="318"/>
  <c r="BL38" i="318"/>
  <c r="BK38" i="318"/>
  <c r="BJ38" i="318"/>
  <c r="BP38" i="318" s="1"/>
  <c r="X38" i="318"/>
  <c r="U38" i="318"/>
  <c r="T38" i="318"/>
  <c r="Q38" i="318"/>
  <c r="P38" i="318"/>
  <c r="M38" i="318"/>
  <c r="L38" i="318"/>
  <c r="BO37" i="318"/>
  <c r="BN37" i="318"/>
  <c r="BM37" i="318"/>
  <c r="BL37" i="318"/>
  <c r="BK37" i="318"/>
  <c r="BP37" i="318" s="1"/>
  <c r="BJ37" i="318"/>
  <c r="AL37" i="318"/>
  <c r="AW37" i="318" s="1"/>
  <c r="X37" i="318"/>
  <c r="V37" i="318"/>
  <c r="T37" i="318"/>
  <c r="R37" i="318"/>
  <c r="P37" i="318"/>
  <c r="N37" i="318"/>
  <c r="L37" i="318"/>
  <c r="H37" i="318"/>
  <c r="BO36" i="318"/>
  <c r="BN36" i="318"/>
  <c r="BM36" i="318"/>
  <c r="BL36" i="318"/>
  <c r="BK36" i="318"/>
  <c r="BP36" i="318" s="1"/>
  <c r="BJ36" i="318"/>
  <c r="AI36" i="318"/>
  <c r="AT36" i="318" s="1"/>
  <c r="W36" i="318"/>
  <c r="U36" i="318"/>
  <c r="S36" i="318"/>
  <c r="Q36" i="318"/>
  <c r="O36" i="318"/>
  <c r="M36" i="318"/>
  <c r="L36" i="318"/>
  <c r="H36" i="318"/>
  <c r="BO35" i="318"/>
  <c r="BN35" i="318"/>
  <c r="BM35" i="318"/>
  <c r="BL35" i="318"/>
  <c r="BK35" i="318"/>
  <c r="BP35" i="318" s="1"/>
  <c r="BJ35" i="318"/>
  <c r="AL35" i="318"/>
  <c r="AW35" i="318" s="1"/>
  <c r="Z35" i="318"/>
  <c r="X35" i="318"/>
  <c r="X40" i="318" s="1"/>
  <c r="AB37" i="318" s="1"/>
  <c r="W35" i="318"/>
  <c r="W40" i="318" s="1"/>
  <c r="AB36" i="318" s="1"/>
  <c r="AL36" i="318" s="1"/>
  <c r="AW36" i="318" s="1"/>
  <c r="T35" i="318"/>
  <c r="T40" i="318" s="1"/>
  <c r="AA37" i="318" s="1"/>
  <c r="S35" i="318"/>
  <c r="S40" i="318" s="1"/>
  <c r="AA36" i="318" s="1"/>
  <c r="P35" i="318"/>
  <c r="P40" i="318" s="1"/>
  <c r="Z37" i="318" s="1"/>
  <c r="O35" i="318"/>
  <c r="O40" i="318" s="1"/>
  <c r="Z36" i="318" s="1"/>
  <c r="L35" i="318"/>
  <c r="H35" i="318"/>
  <c r="AI37" i="318" s="1"/>
  <c r="AT37" i="318" s="1"/>
  <c r="C35" i="318"/>
  <c r="BO34" i="318"/>
  <c r="BN34" i="318"/>
  <c r="BM34" i="318"/>
  <c r="BL34" i="318"/>
  <c r="BK34" i="318"/>
  <c r="BP34" i="318" s="1"/>
  <c r="BJ34" i="318"/>
  <c r="AI34" i="318"/>
  <c r="AT34" i="318" s="1"/>
  <c r="V34" i="318"/>
  <c r="U34" i="318"/>
  <c r="R34" i="318"/>
  <c r="R40" i="318" s="1"/>
  <c r="AA35" i="318" s="1"/>
  <c r="Q34" i="318"/>
  <c r="Q40" i="318" s="1"/>
  <c r="AA34" i="318" s="1"/>
  <c r="N34" i="318"/>
  <c r="M34" i="318"/>
  <c r="L34" i="318"/>
  <c r="H34" i="318"/>
  <c r="C34" i="318"/>
  <c r="C38" i="318" s="1"/>
  <c r="AQ33" i="318"/>
  <c r="AN33" i="318"/>
  <c r="U29" i="318"/>
  <c r="Q29" i="318"/>
  <c r="AA23" i="318" s="1"/>
  <c r="C29" i="318"/>
  <c r="BO28" i="318"/>
  <c r="BN28" i="318"/>
  <c r="BM28" i="318"/>
  <c r="BL28" i="318"/>
  <c r="BK28" i="318"/>
  <c r="BP28" i="318" s="1"/>
  <c r="BJ28" i="318"/>
  <c r="W28" i="318"/>
  <c r="V28" i="318"/>
  <c r="S28" i="318"/>
  <c r="R28" i="318"/>
  <c r="R29" i="318" s="1"/>
  <c r="AA24" i="318" s="1"/>
  <c r="O28" i="318"/>
  <c r="N28" i="318"/>
  <c r="L28" i="318"/>
  <c r="H28" i="318"/>
  <c r="C28" i="318"/>
  <c r="BO27" i="318"/>
  <c r="BN27" i="318"/>
  <c r="BM27" i="318"/>
  <c r="BL27" i="318"/>
  <c r="BK27" i="318"/>
  <c r="BJ27" i="318"/>
  <c r="X27" i="318"/>
  <c r="U27" i="318"/>
  <c r="T27" i="318"/>
  <c r="Q27" i="318"/>
  <c r="P27" i="318"/>
  <c r="M27" i="318"/>
  <c r="L27" i="318"/>
  <c r="C27" i="318"/>
  <c r="BO26" i="318"/>
  <c r="BN26" i="318"/>
  <c r="BM26" i="318"/>
  <c r="BL26" i="318"/>
  <c r="BK26" i="318"/>
  <c r="BJ26" i="318"/>
  <c r="AJ26" i="318"/>
  <c r="AF26" i="318"/>
  <c r="X26" i="318"/>
  <c r="V26" i="318"/>
  <c r="T26" i="318"/>
  <c r="R26" i="318"/>
  <c r="P26" i="318"/>
  <c r="N26" i="318"/>
  <c r="L26" i="318"/>
  <c r="C26" i="318"/>
  <c r="BO25" i="318"/>
  <c r="BN25" i="318"/>
  <c r="BM25" i="318"/>
  <c r="BL25" i="318"/>
  <c r="BK25" i="318"/>
  <c r="BJ25" i="318"/>
  <c r="BP25" i="318" s="1"/>
  <c r="AK25" i="318"/>
  <c r="W25" i="318"/>
  <c r="U25" i="318"/>
  <c r="S25" i="318"/>
  <c r="Q25" i="318"/>
  <c r="O25" i="318"/>
  <c r="M25" i="318"/>
  <c r="L25" i="318"/>
  <c r="H25" i="318"/>
  <c r="C25" i="318"/>
  <c r="BO24" i="318"/>
  <c r="BN24" i="318"/>
  <c r="BM24" i="318"/>
  <c r="BL24" i="318"/>
  <c r="BK24" i="318"/>
  <c r="BP24" i="318" s="1"/>
  <c r="BJ24" i="318"/>
  <c r="AI24" i="318"/>
  <c r="AT24" i="318" s="1"/>
  <c r="X24" i="318"/>
  <c r="X29" i="318" s="1"/>
  <c r="AB26" i="318" s="1"/>
  <c r="AL26" i="318" s="1"/>
  <c r="AW26" i="318" s="1"/>
  <c r="W24" i="318"/>
  <c r="W29" i="318" s="1"/>
  <c r="AB25" i="318" s="1"/>
  <c r="AL25" i="318" s="1"/>
  <c r="AW25" i="318" s="1"/>
  <c r="T24" i="318"/>
  <c r="T29" i="318" s="1"/>
  <c r="AA26" i="318" s="1"/>
  <c r="S24" i="318"/>
  <c r="S29" i="318" s="1"/>
  <c r="AA25" i="318" s="1"/>
  <c r="AC25" i="318" s="1"/>
  <c r="P24" i="318"/>
  <c r="P29" i="318" s="1"/>
  <c r="Z26" i="318" s="1"/>
  <c r="O24" i="318"/>
  <c r="O29" i="318" s="1"/>
  <c r="Z25" i="318" s="1"/>
  <c r="L24" i="318"/>
  <c r="H24" i="318"/>
  <c r="C24" i="318"/>
  <c r="AI25" i="318" s="1"/>
  <c r="AP22" i="318" s="1"/>
  <c r="CA23" i="318"/>
  <c r="CF19" i="318" s="1"/>
  <c r="CK23" i="318" s="1"/>
  <c r="BO23" i="318"/>
  <c r="BN23" i="318"/>
  <c r="BM23" i="318"/>
  <c r="BL23" i="318"/>
  <c r="BK23" i="318"/>
  <c r="BJ23" i="318"/>
  <c r="BP23" i="318" s="1"/>
  <c r="AB23" i="318"/>
  <c r="AL23" i="318" s="1"/>
  <c r="AW23" i="318" s="1"/>
  <c r="V23" i="318"/>
  <c r="U23" i="318"/>
  <c r="R23" i="318"/>
  <c r="Q23" i="318"/>
  <c r="N23" i="318"/>
  <c r="M23" i="318"/>
  <c r="M29" i="318" s="1"/>
  <c r="Z23" i="318" s="1"/>
  <c r="L23" i="318"/>
  <c r="H23" i="318"/>
  <c r="C23" i="318"/>
  <c r="AI23" i="318" s="1"/>
  <c r="AT23" i="318" s="1"/>
  <c r="AO22" i="318"/>
  <c r="AN22" i="318"/>
  <c r="T18" i="318"/>
  <c r="AA15" i="318" s="1"/>
  <c r="C18" i="318"/>
  <c r="BO17" i="318"/>
  <c r="BN17" i="318"/>
  <c r="BM17" i="318"/>
  <c r="BL17" i="318"/>
  <c r="BK17" i="318"/>
  <c r="BJ17" i="318"/>
  <c r="BP17" i="318" s="1"/>
  <c r="W17" i="318"/>
  <c r="V17" i="318"/>
  <c r="S17" i="318"/>
  <c r="S18" i="318" s="1"/>
  <c r="AA14" i="318" s="1"/>
  <c r="R17" i="318"/>
  <c r="O17" i="318"/>
  <c r="N17" i="318"/>
  <c r="L17" i="318"/>
  <c r="BO16" i="318"/>
  <c r="BN16" i="318"/>
  <c r="BM16" i="318"/>
  <c r="BL16" i="318"/>
  <c r="BP16" i="318" s="1"/>
  <c r="BK16" i="318"/>
  <c r="BJ16" i="318"/>
  <c r="X16" i="318"/>
  <c r="U16" i="318"/>
  <c r="T16" i="318"/>
  <c r="Q16" i="318"/>
  <c r="P16" i="318"/>
  <c r="M16" i="318"/>
  <c r="L16" i="318"/>
  <c r="BO15" i="318"/>
  <c r="BN15" i="318"/>
  <c r="BM15" i="318"/>
  <c r="BL15" i="318"/>
  <c r="BK15" i="318"/>
  <c r="BJ15" i="318"/>
  <c r="BP15" i="318" s="1"/>
  <c r="AT15" i="318"/>
  <c r="AK15" i="318"/>
  <c r="AI15" i="318"/>
  <c r="X15" i="318"/>
  <c r="X18" i="318" s="1"/>
  <c r="AB15" i="318" s="1"/>
  <c r="V15" i="318"/>
  <c r="T15" i="318"/>
  <c r="R15" i="318"/>
  <c r="P15" i="318"/>
  <c r="P18" i="318" s="1"/>
  <c r="Z15" i="318" s="1"/>
  <c r="N15" i="318"/>
  <c r="L15" i="318"/>
  <c r="C15" i="318"/>
  <c r="BO14" i="318"/>
  <c r="BN14" i="318"/>
  <c r="BM14" i="318"/>
  <c r="BL14" i="318"/>
  <c r="BK14" i="318"/>
  <c r="BJ14" i="318"/>
  <c r="W14" i="318"/>
  <c r="W18" i="318" s="1"/>
  <c r="AB14" i="318" s="1"/>
  <c r="AL14" i="318" s="1"/>
  <c r="AW14" i="318" s="1"/>
  <c r="U14" i="318"/>
  <c r="S14" i="318"/>
  <c r="Q14" i="318"/>
  <c r="O14" i="318"/>
  <c r="O18" i="318" s="1"/>
  <c r="Z14" i="318" s="1"/>
  <c r="M14" i="318"/>
  <c r="L14" i="318"/>
  <c r="C14" i="318"/>
  <c r="BO13" i="318"/>
  <c r="BN13" i="318"/>
  <c r="BM13" i="318"/>
  <c r="BL13" i="318"/>
  <c r="BK13" i="318"/>
  <c r="BJ13" i="318"/>
  <c r="AT13" i="318"/>
  <c r="AI13" i="318"/>
  <c r="AO11" i="318" s="1"/>
  <c r="X13" i="318"/>
  <c r="W13" i="318"/>
  <c r="T13" i="318"/>
  <c r="S13" i="318"/>
  <c r="P13" i="318"/>
  <c r="O13" i="318"/>
  <c r="L13" i="318"/>
  <c r="H13" i="318"/>
  <c r="H16" i="318" s="1"/>
  <c r="C13" i="318"/>
  <c r="BO12" i="318"/>
  <c r="BN12" i="318"/>
  <c r="BM12" i="318"/>
  <c r="BL12" i="318"/>
  <c r="BK12" i="318"/>
  <c r="BJ12" i="318"/>
  <c r="BP12" i="318" s="1"/>
  <c r="AT12" i="318"/>
  <c r="AK12" i="318"/>
  <c r="V12" i="318"/>
  <c r="U12" i="318"/>
  <c r="U18" i="318" s="1"/>
  <c r="AB12" i="318" s="1"/>
  <c r="R12" i="318"/>
  <c r="R18" i="318" s="1"/>
  <c r="AA13" i="318" s="1"/>
  <c r="AK13" i="318" s="1"/>
  <c r="Q12" i="318"/>
  <c r="Q18" i="318" s="1"/>
  <c r="AA12" i="318" s="1"/>
  <c r="N12" i="318"/>
  <c r="M12" i="318"/>
  <c r="M18" i="318" s="1"/>
  <c r="Z12" i="318" s="1"/>
  <c r="L12" i="318"/>
  <c r="H12" i="318"/>
  <c r="C17" i="318" s="1"/>
  <c r="C12" i="318"/>
  <c r="AI12" i="318" s="1"/>
  <c r="AQ11" i="318"/>
  <c r="AN11" i="318"/>
  <c r="BO94" i="317"/>
  <c r="BN94" i="317"/>
  <c r="BM94" i="317"/>
  <c r="BL94" i="317"/>
  <c r="BK94" i="317"/>
  <c r="BJ94" i="317"/>
  <c r="BO93" i="317"/>
  <c r="BN93" i="317"/>
  <c r="BM93" i="317"/>
  <c r="BL93" i="317"/>
  <c r="BK93" i="317"/>
  <c r="BJ93" i="317"/>
  <c r="BO92" i="317"/>
  <c r="BN92" i="317"/>
  <c r="BM92" i="317"/>
  <c r="BL92" i="317"/>
  <c r="BK92" i="317"/>
  <c r="BJ92" i="317"/>
  <c r="BO91" i="317"/>
  <c r="BN91" i="317"/>
  <c r="BM91" i="317"/>
  <c r="BL91" i="317"/>
  <c r="BK91" i="317"/>
  <c r="BJ91" i="317"/>
  <c r="BO90" i="317"/>
  <c r="BN90" i="317"/>
  <c r="BM90" i="317"/>
  <c r="BL90" i="317"/>
  <c r="BK90" i="317"/>
  <c r="BJ90" i="317"/>
  <c r="BO89" i="317"/>
  <c r="BN89" i="317"/>
  <c r="BM89" i="317"/>
  <c r="BL89" i="317"/>
  <c r="BK89" i="317"/>
  <c r="BJ89" i="317"/>
  <c r="BV77" i="317"/>
  <c r="BV76" i="317"/>
  <c r="BS76" i="317"/>
  <c r="CC75" i="317"/>
  <c r="CC74" i="317"/>
  <c r="C74" i="317"/>
  <c r="BV73" i="317"/>
  <c r="BS73" i="317"/>
  <c r="C73" i="317"/>
  <c r="BV72" i="317"/>
  <c r="BS72" i="317"/>
  <c r="BO72" i="317"/>
  <c r="BN72" i="317"/>
  <c r="BM72" i="317"/>
  <c r="BL72" i="317"/>
  <c r="BK72" i="317"/>
  <c r="BJ72" i="317"/>
  <c r="BP72" i="317" s="1"/>
  <c r="W72" i="317"/>
  <c r="V72" i="317"/>
  <c r="S72" i="317"/>
  <c r="R72" i="317"/>
  <c r="O72" i="317"/>
  <c r="N72" i="317"/>
  <c r="L72" i="317"/>
  <c r="CH71" i="317"/>
  <c r="BO71" i="317"/>
  <c r="BN71" i="317"/>
  <c r="BM71" i="317"/>
  <c r="BL71" i="317"/>
  <c r="BP71" i="317" s="1"/>
  <c r="BK71" i="317"/>
  <c r="BJ71" i="317"/>
  <c r="X71" i="317"/>
  <c r="U71" i="317"/>
  <c r="U73" i="317" s="1"/>
  <c r="AB67" i="317" s="1"/>
  <c r="AL67" i="317" s="1"/>
  <c r="AW67" i="317" s="1"/>
  <c r="T71" i="317"/>
  <c r="Q71" i="317"/>
  <c r="P71" i="317"/>
  <c r="M71" i="317"/>
  <c r="L71" i="317"/>
  <c r="CH70" i="317"/>
  <c r="BO70" i="317"/>
  <c r="BN70" i="317"/>
  <c r="BM70" i="317"/>
  <c r="BL70" i="317"/>
  <c r="BK70" i="317"/>
  <c r="BJ70" i="317"/>
  <c r="BP70" i="317" s="1"/>
  <c r="X70" i="317"/>
  <c r="V70" i="317"/>
  <c r="T70" i="317"/>
  <c r="R70" i="317"/>
  <c r="P70" i="317"/>
  <c r="N70" i="317"/>
  <c r="L70" i="317"/>
  <c r="H70" i="317"/>
  <c r="C70" i="317"/>
  <c r="BV69" i="317"/>
  <c r="BO69" i="317"/>
  <c r="BN69" i="317"/>
  <c r="BM69" i="317"/>
  <c r="BL69" i="317"/>
  <c r="BK69" i="317"/>
  <c r="BJ69" i="317"/>
  <c r="W69" i="317"/>
  <c r="U69" i="317"/>
  <c r="S69" i="317"/>
  <c r="Q69" i="317"/>
  <c r="O69" i="317"/>
  <c r="M69" i="317"/>
  <c r="L69" i="317"/>
  <c r="C69" i="317"/>
  <c r="BV68" i="317"/>
  <c r="BS68" i="317"/>
  <c r="BO68" i="317"/>
  <c r="BN68" i="317"/>
  <c r="BM68" i="317"/>
  <c r="BL68" i="317"/>
  <c r="BP68" i="317" s="1"/>
  <c r="BK68" i="317"/>
  <c r="BJ68" i="317"/>
  <c r="X68" i="317"/>
  <c r="W68" i="317"/>
  <c r="T68" i="317"/>
  <c r="T73" i="317" s="1"/>
  <c r="AA70" i="317" s="1"/>
  <c r="AK70" i="317" s="1"/>
  <c r="S68" i="317"/>
  <c r="S73" i="317" s="1"/>
  <c r="AA69" i="317" s="1"/>
  <c r="AK69" i="317" s="1"/>
  <c r="P68" i="317"/>
  <c r="O68" i="317"/>
  <c r="L68" i="317"/>
  <c r="H68" i="317"/>
  <c r="H71" i="317" s="1"/>
  <c r="C68" i="317"/>
  <c r="AI69" i="317" s="1"/>
  <c r="AT69" i="317" s="1"/>
  <c r="CC67" i="317"/>
  <c r="BO67" i="317"/>
  <c r="BN67" i="317"/>
  <c r="BM67" i="317"/>
  <c r="BL67" i="317"/>
  <c r="BK67" i="317"/>
  <c r="BJ67" i="317"/>
  <c r="V67" i="317"/>
  <c r="V73" i="317" s="1"/>
  <c r="AB68" i="317" s="1"/>
  <c r="AL68" i="317" s="1"/>
  <c r="AW68" i="317" s="1"/>
  <c r="U67" i="317"/>
  <c r="R67" i="317"/>
  <c r="R73" i="317" s="1"/>
  <c r="AA68" i="317" s="1"/>
  <c r="Q67" i="317"/>
  <c r="Q73" i="317" s="1"/>
  <c r="AA67" i="317" s="1"/>
  <c r="N67" i="317"/>
  <c r="N73" i="317" s="1"/>
  <c r="Z68" i="317" s="1"/>
  <c r="M67" i="317"/>
  <c r="M73" i="317" s="1"/>
  <c r="Z67" i="317" s="1"/>
  <c r="L67" i="317"/>
  <c r="H67" i="317"/>
  <c r="C72" i="317" s="1"/>
  <c r="C67" i="317"/>
  <c r="C71" i="317" s="1"/>
  <c r="CC66" i="317"/>
  <c r="AP66" i="317"/>
  <c r="BV65" i="317"/>
  <c r="BS65" i="317"/>
  <c r="BV64" i="317"/>
  <c r="BS64" i="317"/>
  <c r="C62" i="317"/>
  <c r="BV61" i="317"/>
  <c r="BO61" i="317"/>
  <c r="BN61" i="317"/>
  <c r="BM61" i="317"/>
  <c r="BL61" i="317"/>
  <c r="BK61" i="317"/>
  <c r="BJ61" i="317"/>
  <c r="BP61" i="317" s="1"/>
  <c r="W61" i="317"/>
  <c r="V61" i="317"/>
  <c r="S61" i="317"/>
  <c r="R61" i="317"/>
  <c r="O61" i="317"/>
  <c r="N61" i="317"/>
  <c r="L61" i="317"/>
  <c r="CM60" i="317"/>
  <c r="BV60" i="317"/>
  <c r="BS60" i="317"/>
  <c r="BO60" i="317"/>
  <c r="BN60" i="317"/>
  <c r="BM60" i="317"/>
  <c r="BL60" i="317"/>
  <c r="BP60" i="317" s="1"/>
  <c r="BK60" i="317"/>
  <c r="BJ60" i="317"/>
  <c r="X60" i="317"/>
  <c r="U60" i="317"/>
  <c r="T60" i="317"/>
  <c r="Q60" i="317"/>
  <c r="P60" i="317"/>
  <c r="M60" i="317"/>
  <c r="L60" i="317"/>
  <c r="CM59" i="317"/>
  <c r="CC59" i="317"/>
  <c r="BO59" i="317"/>
  <c r="BN59" i="317"/>
  <c r="BM59" i="317"/>
  <c r="BL59" i="317"/>
  <c r="BK59" i="317"/>
  <c r="BJ59" i="317"/>
  <c r="BP59" i="317" s="1"/>
  <c r="X59" i="317"/>
  <c r="V59" i="317"/>
  <c r="T59" i="317"/>
  <c r="R59" i="317"/>
  <c r="R62" i="317" s="1"/>
  <c r="P59" i="317"/>
  <c r="N59" i="317"/>
  <c r="L59" i="317"/>
  <c r="CC58" i="317"/>
  <c r="BO58" i="317"/>
  <c r="BN58" i="317"/>
  <c r="BM58" i="317"/>
  <c r="BL58" i="317"/>
  <c r="BP58" i="317" s="1"/>
  <c r="BK58" i="317"/>
  <c r="BJ58" i="317"/>
  <c r="W58" i="317"/>
  <c r="U58" i="317"/>
  <c r="S58" i="317"/>
  <c r="Q58" i="317"/>
  <c r="O58" i="317"/>
  <c r="M58" i="317"/>
  <c r="L58" i="317"/>
  <c r="BV57" i="317"/>
  <c r="BO57" i="317"/>
  <c r="BN57" i="317"/>
  <c r="BM57" i="317"/>
  <c r="BL57" i="317"/>
  <c r="BK57" i="317"/>
  <c r="BJ57" i="317"/>
  <c r="BP57" i="317" s="1"/>
  <c r="AK57" i="317"/>
  <c r="AA57" i="317"/>
  <c r="Z57" i="317"/>
  <c r="X57" i="317"/>
  <c r="X62" i="317" s="1"/>
  <c r="AB59" i="317" s="1"/>
  <c r="AL59" i="317" s="1"/>
  <c r="AW59" i="317" s="1"/>
  <c r="W57" i="317"/>
  <c r="W62" i="317" s="1"/>
  <c r="AB58" i="317" s="1"/>
  <c r="AL58" i="317" s="1"/>
  <c r="AW58" i="317" s="1"/>
  <c r="T57" i="317"/>
  <c r="T62" i="317" s="1"/>
  <c r="AA59" i="317" s="1"/>
  <c r="S57" i="317"/>
  <c r="S62" i="317" s="1"/>
  <c r="AA58" i="317" s="1"/>
  <c r="P57" i="317"/>
  <c r="P62" i="317" s="1"/>
  <c r="Z59" i="317" s="1"/>
  <c r="O57" i="317"/>
  <c r="O62" i="317" s="1"/>
  <c r="Z58" i="317" s="1"/>
  <c r="L57" i="317"/>
  <c r="H57" i="317"/>
  <c r="AI59" i="317" s="1"/>
  <c r="AT59" i="317" s="1"/>
  <c r="C57" i="317"/>
  <c r="H61" i="317" s="1"/>
  <c r="BV56" i="317"/>
  <c r="BS56" i="317"/>
  <c r="BO56" i="317"/>
  <c r="BN56" i="317"/>
  <c r="BM56" i="317"/>
  <c r="BL56" i="317"/>
  <c r="BK56" i="317"/>
  <c r="BJ56" i="317"/>
  <c r="V56" i="317"/>
  <c r="V62" i="317" s="1"/>
  <c r="AB57" i="317" s="1"/>
  <c r="AC57" i="317" s="1"/>
  <c r="U56" i="317"/>
  <c r="U62" i="317" s="1"/>
  <c r="AB56" i="317" s="1"/>
  <c r="R56" i="317"/>
  <c r="Q56" i="317"/>
  <c r="Q62" i="317" s="1"/>
  <c r="AA56" i="317" s="1"/>
  <c r="AK56" i="317" s="1"/>
  <c r="N56" i="317"/>
  <c r="N62" i="317" s="1"/>
  <c r="M56" i="317"/>
  <c r="M62" i="317" s="1"/>
  <c r="Z56" i="317" s="1"/>
  <c r="L56" i="317"/>
  <c r="H56" i="317"/>
  <c r="C59" i="317" s="1"/>
  <c r="C56" i="317"/>
  <c r="CH55" i="317"/>
  <c r="CH54" i="317"/>
  <c r="BV53" i="317"/>
  <c r="BS53" i="317"/>
  <c r="BV52" i="317"/>
  <c r="BS52" i="317"/>
  <c r="CC51" i="317"/>
  <c r="C51" i="317"/>
  <c r="CC50" i="317"/>
  <c r="BO50" i="317"/>
  <c r="BN50" i="317"/>
  <c r="BM50" i="317"/>
  <c r="BL50" i="317"/>
  <c r="BK50" i="317"/>
  <c r="BP50" i="317" s="1"/>
  <c r="BJ50" i="317"/>
  <c r="W50" i="317"/>
  <c r="V50" i="317"/>
  <c r="S50" i="317"/>
  <c r="R50" i="317"/>
  <c r="O50" i="317"/>
  <c r="N50" i="317"/>
  <c r="L50" i="317"/>
  <c r="BV49" i="317"/>
  <c r="BS49" i="317"/>
  <c r="BO49" i="317"/>
  <c r="BN49" i="317"/>
  <c r="BM49" i="317"/>
  <c r="BL49" i="317"/>
  <c r="BK49" i="317"/>
  <c r="BJ49" i="317"/>
  <c r="BP49" i="317" s="1"/>
  <c r="X49" i="317"/>
  <c r="U49" i="317"/>
  <c r="T49" i="317"/>
  <c r="Q49" i="317"/>
  <c r="P49" i="317"/>
  <c r="M49" i="317"/>
  <c r="L49" i="317"/>
  <c r="BV48" i="317"/>
  <c r="BS48" i="317"/>
  <c r="BO48" i="317"/>
  <c r="BN48" i="317"/>
  <c r="BM48" i="317"/>
  <c r="BL48" i="317"/>
  <c r="BK48" i="317"/>
  <c r="BJ48" i="317"/>
  <c r="BP48" i="317" s="1"/>
  <c r="X48" i="317"/>
  <c r="V48" i="317"/>
  <c r="T48" i="317"/>
  <c r="R48" i="317"/>
  <c r="P48" i="317"/>
  <c r="N48" i="317"/>
  <c r="L48" i="317"/>
  <c r="BO47" i="317"/>
  <c r="BN47" i="317"/>
  <c r="BM47" i="317"/>
  <c r="BL47" i="317"/>
  <c r="BP47" i="317" s="1"/>
  <c r="BK47" i="317"/>
  <c r="BJ47" i="317"/>
  <c r="AI47" i="317"/>
  <c r="AT47" i="317" s="1"/>
  <c r="W47" i="317"/>
  <c r="U47" i="317"/>
  <c r="S47" i="317"/>
  <c r="Q47" i="317"/>
  <c r="O47" i="317"/>
  <c r="M47" i="317"/>
  <c r="L47" i="317"/>
  <c r="BO46" i="317"/>
  <c r="BN46" i="317"/>
  <c r="BM46" i="317"/>
  <c r="BL46" i="317"/>
  <c r="BK46" i="317"/>
  <c r="BP46" i="317" s="1"/>
  <c r="BJ46" i="317"/>
  <c r="X46" i="317"/>
  <c r="X51" i="317" s="1"/>
  <c r="AB48" i="317" s="1"/>
  <c r="AL48" i="317" s="1"/>
  <c r="AW48" i="317" s="1"/>
  <c r="W46" i="317"/>
  <c r="W51" i="317" s="1"/>
  <c r="AB47" i="317" s="1"/>
  <c r="AL47" i="317" s="1"/>
  <c r="AW47" i="317" s="1"/>
  <c r="T46" i="317"/>
  <c r="T51" i="317" s="1"/>
  <c r="AA48" i="317" s="1"/>
  <c r="S46" i="317"/>
  <c r="S51" i="317" s="1"/>
  <c r="AA47" i="317" s="1"/>
  <c r="P46" i="317"/>
  <c r="P51" i="317" s="1"/>
  <c r="Z48" i="317" s="1"/>
  <c r="O46" i="317"/>
  <c r="O51" i="317" s="1"/>
  <c r="Z47" i="317" s="1"/>
  <c r="L46" i="317"/>
  <c r="H46" i="317"/>
  <c r="H48" i="317" s="1"/>
  <c r="C46" i="317"/>
  <c r="H50" i="317" s="1"/>
  <c r="BO45" i="317"/>
  <c r="BN45" i="317"/>
  <c r="BM45" i="317"/>
  <c r="BL45" i="317"/>
  <c r="BK45" i="317"/>
  <c r="BJ45" i="317"/>
  <c r="BP45" i="317" s="1"/>
  <c r="V45" i="317"/>
  <c r="V51" i="317" s="1"/>
  <c r="AB46" i="317" s="1"/>
  <c r="AL46" i="317" s="1"/>
  <c r="AW46" i="317" s="1"/>
  <c r="U45" i="317"/>
  <c r="U51" i="317" s="1"/>
  <c r="AB45" i="317" s="1"/>
  <c r="AL45" i="317" s="1"/>
  <c r="AW45" i="317" s="1"/>
  <c r="R45" i="317"/>
  <c r="R51" i="317" s="1"/>
  <c r="AA46" i="317" s="1"/>
  <c r="Q45" i="317"/>
  <c r="Q51" i="317" s="1"/>
  <c r="AA45" i="317" s="1"/>
  <c r="N45" i="317"/>
  <c r="N51" i="317" s="1"/>
  <c r="Z46" i="317" s="1"/>
  <c r="M45" i="317"/>
  <c r="M51" i="317" s="1"/>
  <c r="Z45" i="317" s="1"/>
  <c r="L45" i="317"/>
  <c r="H45" i="317"/>
  <c r="C48" i="317" s="1"/>
  <c r="C45" i="317"/>
  <c r="C47" i="317" s="1"/>
  <c r="CT44" i="317"/>
  <c r="CP44" i="317"/>
  <c r="CK44" i="317"/>
  <c r="CF44" i="317"/>
  <c r="BY44" i="317"/>
  <c r="AP44" i="317"/>
  <c r="C40" i="317"/>
  <c r="BO39" i="317"/>
  <c r="BN39" i="317"/>
  <c r="BM39" i="317"/>
  <c r="BL39" i="317"/>
  <c r="BP39" i="317" s="1"/>
  <c r="BK39" i="317"/>
  <c r="BJ39" i="317"/>
  <c r="W39" i="317"/>
  <c r="V39" i="317"/>
  <c r="S39" i="317"/>
  <c r="R39" i="317"/>
  <c r="O39" i="317"/>
  <c r="N39" i="317"/>
  <c r="L39" i="317"/>
  <c r="BO38" i="317"/>
  <c r="BN38" i="317"/>
  <c r="BM38" i="317"/>
  <c r="BL38" i="317"/>
  <c r="BK38" i="317"/>
  <c r="BP38" i="317" s="1"/>
  <c r="BJ38" i="317"/>
  <c r="X38" i="317"/>
  <c r="U38" i="317"/>
  <c r="T38" i="317"/>
  <c r="Q38" i="317"/>
  <c r="P38" i="317"/>
  <c r="M38" i="317"/>
  <c r="L38" i="317"/>
  <c r="BO37" i="317"/>
  <c r="BN37" i="317"/>
  <c r="BM37" i="317"/>
  <c r="BL37" i="317"/>
  <c r="BP37" i="317" s="1"/>
  <c r="BK37" i="317"/>
  <c r="BJ37" i="317"/>
  <c r="AI37" i="317"/>
  <c r="AQ33" i="317" s="1"/>
  <c r="X37" i="317"/>
  <c r="V37" i="317"/>
  <c r="T37" i="317"/>
  <c r="R37" i="317"/>
  <c r="P37" i="317"/>
  <c r="N37" i="317"/>
  <c r="L37" i="317"/>
  <c r="BO36" i="317"/>
  <c r="BN36" i="317"/>
  <c r="BM36" i="317"/>
  <c r="BL36" i="317"/>
  <c r="BP36" i="317" s="1"/>
  <c r="BK36" i="317"/>
  <c r="BJ36" i="317"/>
  <c r="AI36" i="317"/>
  <c r="AT36" i="317" s="1"/>
  <c r="W36" i="317"/>
  <c r="U36" i="317"/>
  <c r="S36" i="317"/>
  <c r="Q36" i="317"/>
  <c r="O36" i="317"/>
  <c r="M36" i="317"/>
  <c r="L36" i="317"/>
  <c r="BO35" i="317"/>
  <c r="BN35" i="317"/>
  <c r="BM35" i="317"/>
  <c r="BL35" i="317"/>
  <c r="BP35" i="317" s="1"/>
  <c r="BK35" i="317"/>
  <c r="BJ35" i="317"/>
  <c r="AI35" i="317"/>
  <c r="AT35" i="317" s="1"/>
  <c r="X35" i="317"/>
  <c r="W35" i="317"/>
  <c r="W40" i="317" s="1"/>
  <c r="AB36" i="317" s="1"/>
  <c r="AL36" i="317" s="1"/>
  <c r="AW36" i="317" s="1"/>
  <c r="T35" i="317"/>
  <c r="T40" i="317" s="1"/>
  <c r="AA37" i="317" s="1"/>
  <c r="S35" i="317"/>
  <c r="P35" i="317"/>
  <c r="O35" i="317"/>
  <c r="O40" i="317" s="1"/>
  <c r="Z36" i="317" s="1"/>
  <c r="L35" i="317"/>
  <c r="H35" i="317"/>
  <c r="C35" i="317"/>
  <c r="H39" i="317" s="1"/>
  <c r="BO34" i="317"/>
  <c r="BN34" i="317"/>
  <c r="BM34" i="317"/>
  <c r="BL34" i="317"/>
  <c r="BP34" i="317" s="1"/>
  <c r="BP40" i="317" s="1"/>
  <c r="BK34" i="317"/>
  <c r="BJ34" i="317"/>
  <c r="AJ34" i="317"/>
  <c r="AI34" i="317"/>
  <c r="AT34" i="317" s="1"/>
  <c r="AB34" i="317"/>
  <c r="AL34" i="317" s="1"/>
  <c r="AW34" i="317" s="1"/>
  <c r="AA34" i="317"/>
  <c r="V34" i="317"/>
  <c r="U34" i="317"/>
  <c r="U40" i="317" s="1"/>
  <c r="R34" i="317"/>
  <c r="R40" i="317" s="1"/>
  <c r="AA35" i="317" s="1"/>
  <c r="Q34" i="317"/>
  <c r="Q40" i="317" s="1"/>
  <c r="N34" i="317"/>
  <c r="M34" i="317"/>
  <c r="M40" i="317" s="1"/>
  <c r="Z34" i="317" s="1"/>
  <c r="L34" i="317"/>
  <c r="H34" i="317"/>
  <c r="C39" i="317" s="1"/>
  <c r="C34" i="317"/>
  <c r="C38" i="317" s="1"/>
  <c r="AO33" i="317"/>
  <c r="C29" i="317"/>
  <c r="BO28" i="317"/>
  <c r="BN28" i="317"/>
  <c r="BM28" i="317"/>
  <c r="BL28" i="317"/>
  <c r="BP28" i="317" s="1"/>
  <c r="BK28" i="317"/>
  <c r="BJ28" i="317"/>
  <c r="W28" i="317"/>
  <c r="V28" i="317"/>
  <c r="S28" i="317"/>
  <c r="S29" i="317" s="1"/>
  <c r="AA25" i="317" s="1"/>
  <c r="R28" i="317"/>
  <c r="O28" i="317"/>
  <c r="N28" i="317"/>
  <c r="L28" i="317"/>
  <c r="H28" i="317"/>
  <c r="BO27" i="317"/>
  <c r="BN27" i="317"/>
  <c r="BM27" i="317"/>
  <c r="BL27" i="317"/>
  <c r="BK27" i="317"/>
  <c r="BJ27" i="317"/>
  <c r="BP27" i="317" s="1"/>
  <c r="X27" i="317"/>
  <c r="U27" i="317"/>
  <c r="T27" i="317"/>
  <c r="Q27" i="317"/>
  <c r="P27" i="317"/>
  <c r="M27" i="317"/>
  <c r="L27" i="317"/>
  <c r="H27" i="317"/>
  <c r="BO26" i="317"/>
  <c r="BN26" i="317"/>
  <c r="BM26" i="317"/>
  <c r="BL26" i="317"/>
  <c r="BK26" i="317"/>
  <c r="BJ26" i="317"/>
  <c r="BP26" i="317" s="1"/>
  <c r="Z26" i="317"/>
  <c r="AD26" i="317" s="1"/>
  <c r="X26" i="317"/>
  <c r="V26" i="317"/>
  <c r="T26" i="317"/>
  <c r="R26" i="317"/>
  <c r="R29" i="317" s="1"/>
  <c r="AA24" i="317" s="1"/>
  <c r="P26" i="317"/>
  <c r="N26" i="317"/>
  <c r="L26" i="317"/>
  <c r="H26" i="317"/>
  <c r="BO25" i="317"/>
  <c r="BN25" i="317"/>
  <c r="BM25" i="317"/>
  <c r="BL25" i="317"/>
  <c r="BK25" i="317"/>
  <c r="BP25" i="317" s="1"/>
  <c r="BJ25" i="317"/>
  <c r="AI25" i="317"/>
  <c r="AT25" i="317" s="1"/>
  <c r="W25" i="317"/>
  <c r="U25" i="317"/>
  <c r="S25" i="317"/>
  <c r="Q25" i="317"/>
  <c r="O25" i="317"/>
  <c r="M25" i="317"/>
  <c r="L25" i="317"/>
  <c r="H25" i="317"/>
  <c r="BO24" i="317"/>
  <c r="BN24" i="317"/>
  <c r="BM24" i="317"/>
  <c r="BL24" i="317"/>
  <c r="BP24" i="317" s="1"/>
  <c r="BK24" i="317"/>
  <c r="BJ24" i="317"/>
  <c r="X24" i="317"/>
  <c r="X29" i="317" s="1"/>
  <c r="AB26" i="317" s="1"/>
  <c r="AL26" i="317" s="1"/>
  <c r="AW26" i="317" s="1"/>
  <c r="W24" i="317"/>
  <c r="W29" i="317" s="1"/>
  <c r="AB25" i="317" s="1"/>
  <c r="AL25" i="317" s="1"/>
  <c r="AW25" i="317" s="1"/>
  <c r="T24" i="317"/>
  <c r="T29" i="317" s="1"/>
  <c r="AA26" i="317" s="1"/>
  <c r="AK26" i="317" s="1"/>
  <c r="S24" i="317"/>
  <c r="P24" i="317"/>
  <c r="P29" i="317" s="1"/>
  <c r="O24" i="317"/>
  <c r="O29" i="317" s="1"/>
  <c r="Z25" i="317" s="1"/>
  <c r="L24" i="317"/>
  <c r="H24" i="317"/>
  <c r="AI26" i="317" s="1"/>
  <c r="AQ22" i="317" s="1"/>
  <c r="C24" i="317"/>
  <c r="CK23" i="317"/>
  <c r="CA23" i="317"/>
  <c r="BO23" i="317"/>
  <c r="BN23" i="317"/>
  <c r="BM23" i="317"/>
  <c r="BL23" i="317"/>
  <c r="BK23" i="317"/>
  <c r="BJ23" i="317"/>
  <c r="Z23" i="317"/>
  <c r="V23" i="317"/>
  <c r="V29" i="317" s="1"/>
  <c r="AB24" i="317" s="1"/>
  <c r="AL24" i="317" s="1"/>
  <c r="AW24" i="317" s="1"/>
  <c r="U23" i="317"/>
  <c r="U29" i="317" s="1"/>
  <c r="AB23" i="317" s="1"/>
  <c r="AL23" i="317" s="1"/>
  <c r="AW23" i="317" s="1"/>
  <c r="R23" i="317"/>
  <c r="Q23" i="317"/>
  <c r="Q29" i="317" s="1"/>
  <c r="AA23" i="317" s="1"/>
  <c r="AK23" i="317" s="1"/>
  <c r="N23" i="317"/>
  <c r="N29" i="317" s="1"/>
  <c r="Z24" i="317" s="1"/>
  <c r="M23" i="317"/>
  <c r="M29" i="317" s="1"/>
  <c r="L23" i="317"/>
  <c r="H23" i="317"/>
  <c r="C28" i="317" s="1"/>
  <c r="C23" i="317"/>
  <c r="AP22" i="317"/>
  <c r="CF19" i="317"/>
  <c r="C18" i="317"/>
  <c r="BO17" i="317"/>
  <c r="BN17" i="317"/>
  <c r="BM17" i="317"/>
  <c r="BL17" i="317"/>
  <c r="BK17" i="317"/>
  <c r="BJ17" i="317"/>
  <c r="BP17" i="317" s="1"/>
  <c r="W17" i="317"/>
  <c r="V17" i="317"/>
  <c r="S17" i="317"/>
  <c r="R17" i="317"/>
  <c r="O17" i="317"/>
  <c r="N17" i="317"/>
  <c r="L17" i="317"/>
  <c r="C17" i="317"/>
  <c r="BO16" i="317"/>
  <c r="BN16" i="317"/>
  <c r="BM16" i="317"/>
  <c r="BL16" i="317"/>
  <c r="BK16" i="317"/>
  <c r="BJ16" i="317"/>
  <c r="X16" i="317"/>
  <c r="U16" i="317"/>
  <c r="T16" i="317"/>
  <c r="Q16" i="317"/>
  <c r="P16" i="317"/>
  <c r="M16" i="317"/>
  <c r="L16" i="317"/>
  <c r="H16" i="317"/>
  <c r="BO15" i="317"/>
  <c r="BN15" i="317"/>
  <c r="BM15" i="317"/>
  <c r="BL15" i="317"/>
  <c r="BK15" i="317"/>
  <c r="BJ15" i="317"/>
  <c r="BP15" i="317" s="1"/>
  <c r="AT15" i="317"/>
  <c r="X15" i="317"/>
  <c r="V15" i="317"/>
  <c r="T15" i="317"/>
  <c r="R15" i="317"/>
  <c r="P15" i="317"/>
  <c r="N15" i="317"/>
  <c r="L15" i="317"/>
  <c r="H15" i="317"/>
  <c r="BO14" i="317"/>
  <c r="BN14" i="317"/>
  <c r="BM14" i="317"/>
  <c r="BL14" i="317"/>
  <c r="BK14" i="317"/>
  <c r="BJ14" i="317"/>
  <c r="BP14" i="317" s="1"/>
  <c r="W14" i="317"/>
  <c r="U14" i="317"/>
  <c r="S14" i="317"/>
  <c r="Q14" i="317"/>
  <c r="O14" i="317"/>
  <c r="M14" i="317"/>
  <c r="L14" i="317"/>
  <c r="BO13" i="317"/>
  <c r="BN13" i="317"/>
  <c r="BM13" i="317"/>
  <c r="BL13" i="317"/>
  <c r="BK13" i="317"/>
  <c r="BJ13" i="317"/>
  <c r="BP13" i="317" s="1"/>
  <c r="X13" i="317"/>
  <c r="X18" i="317" s="1"/>
  <c r="AB15" i="317" s="1"/>
  <c r="AL15" i="317" s="1"/>
  <c r="AW15" i="317" s="1"/>
  <c r="W13" i="317"/>
  <c r="W18" i="317" s="1"/>
  <c r="AB14" i="317" s="1"/>
  <c r="AL14" i="317" s="1"/>
  <c r="AW14" i="317" s="1"/>
  <c r="T13" i="317"/>
  <c r="T18" i="317" s="1"/>
  <c r="AA15" i="317" s="1"/>
  <c r="S13" i="317"/>
  <c r="S18" i="317" s="1"/>
  <c r="AA14" i="317" s="1"/>
  <c r="P13" i="317"/>
  <c r="P18" i="317" s="1"/>
  <c r="Z15" i="317" s="1"/>
  <c r="O13" i="317"/>
  <c r="O18" i="317" s="1"/>
  <c r="Z14" i="317" s="1"/>
  <c r="L13" i="317"/>
  <c r="H13" i="317"/>
  <c r="AI15" i="317" s="1"/>
  <c r="C13" i="317"/>
  <c r="H17" i="317" s="1"/>
  <c r="BO12" i="317"/>
  <c r="BN12" i="317"/>
  <c r="BM12" i="317"/>
  <c r="BL12" i="317"/>
  <c r="BK12" i="317"/>
  <c r="BJ12" i="317"/>
  <c r="BP12" i="317" s="1"/>
  <c r="V12" i="317"/>
  <c r="V18" i="317" s="1"/>
  <c r="AB13" i="317" s="1"/>
  <c r="AL13" i="317" s="1"/>
  <c r="AW13" i="317" s="1"/>
  <c r="U12" i="317"/>
  <c r="U18" i="317" s="1"/>
  <c r="AB12" i="317" s="1"/>
  <c r="AL12" i="317" s="1"/>
  <c r="AW12" i="317" s="1"/>
  <c r="R12" i="317"/>
  <c r="Q12" i="317"/>
  <c r="Q18" i="317" s="1"/>
  <c r="AA12" i="317" s="1"/>
  <c r="N12" i="317"/>
  <c r="N18" i="317" s="1"/>
  <c r="Z13" i="317" s="1"/>
  <c r="M12" i="317"/>
  <c r="M18" i="317" s="1"/>
  <c r="Z12" i="317" s="1"/>
  <c r="L12" i="317"/>
  <c r="H12" i="317"/>
  <c r="C15" i="317" s="1"/>
  <c r="C12" i="317"/>
  <c r="C14" i="317" s="1"/>
  <c r="AQ11" i="317"/>
  <c r="BO94" i="316"/>
  <c r="BN94" i="316"/>
  <c r="BM94" i="316"/>
  <c r="BL94" i="316"/>
  <c r="BK94" i="316"/>
  <c r="BJ94" i="316"/>
  <c r="BO93" i="316"/>
  <c r="BN93" i="316"/>
  <c r="BM93" i="316"/>
  <c r="BL93" i="316"/>
  <c r="BK93" i="316"/>
  <c r="BJ93" i="316"/>
  <c r="BO92" i="316"/>
  <c r="BN92" i="316"/>
  <c r="BM92" i="316"/>
  <c r="BL92" i="316"/>
  <c r="BK92" i="316"/>
  <c r="BJ92" i="316"/>
  <c r="BO91" i="316"/>
  <c r="BN91" i="316"/>
  <c r="BM91" i="316"/>
  <c r="BL91" i="316"/>
  <c r="BK91" i="316"/>
  <c r="BJ91" i="316"/>
  <c r="BO90" i="316"/>
  <c r="BN90" i="316"/>
  <c r="BM90" i="316"/>
  <c r="BL90" i="316"/>
  <c r="BK90" i="316"/>
  <c r="BJ90" i="316"/>
  <c r="BO89" i="316"/>
  <c r="BN89" i="316"/>
  <c r="BM89" i="316"/>
  <c r="BL89" i="316"/>
  <c r="BK89" i="316"/>
  <c r="BJ89" i="316"/>
  <c r="BV77" i="316"/>
  <c r="BV76" i="316"/>
  <c r="BS76" i="316"/>
  <c r="CC75" i="316"/>
  <c r="CC74" i="316"/>
  <c r="C74" i="316"/>
  <c r="BV73" i="316"/>
  <c r="BS73" i="316"/>
  <c r="W73" i="316"/>
  <c r="AB69" i="316" s="1"/>
  <c r="O73" i="316"/>
  <c r="C73" i="316"/>
  <c r="BV72" i="316"/>
  <c r="BS72" i="316"/>
  <c r="BO72" i="316"/>
  <c r="BN72" i="316"/>
  <c r="BM72" i="316"/>
  <c r="BL72" i="316"/>
  <c r="BP72" i="316" s="1"/>
  <c r="BK72" i="316"/>
  <c r="BJ72" i="316"/>
  <c r="W72" i="316"/>
  <c r="V72" i="316"/>
  <c r="S72" i="316"/>
  <c r="R72" i="316"/>
  <c r="O72" i="316"/>
  <c r="N72" i="316"/>
  <c r="L72" i="316"/>
  <c r="H72" i="316"/>
  <c r="CH71" i="316"/>
  <c r="BO71" i="316"/>
  <c r="BN71" i="316"/>
  <c r="BM71" i="316"/>
  <c r="BL71" i="316"/>
  <c r="BK71" i="316"/>
  <c r="BJ71" i="316"/>
  <c r="BP71" i="316" s="1"/>
  <c r="X71" i="316"/>
  <c r="U71" i="316"/>
  <c r="T71" i="316"/>
  <c r="Q71" i="316"/>
  <c r="P71" i="316"/>
  <c r="M71" i="316"/>
  <c r="L71" i="316"/>
  <c r="C71" i="316"/>
  <c r="CH70" i="316"/>
  <c r="BO70" i="316"/>
  <c r="BN70" i="316"/>
  <c r="BM70" i="316"/>
  <c r="BL70" i="316"/>
  <c r="BP70" i="316" s="1"/>
  <c r="BK70" i="316"/>
  <c r="BJ70" i="316"/>
  <c r="AA70" i="316"/>
  <c r="X70" i="316"/>
  <c r="V70" i="316"/>
  <c r="T70" i="316"/>
  <c r="T73" i="316" s="1"/>
  <c r="R70" i="316"/>
  <c r="P70" i="316"/>
  <c r="N70" i="316"/>
  <c r="L70" i="316"/>
  <c r="BV69" i="316"/>
  <c r="BO69" i="316"/>
  <c r="BN69" i="316"/>
  <c r="BM69" i="316"/>
  <c r="BL69" i="316"/>
  <c r="BK69" i="316"/>
  <c r="BP69" i="316" s="1"/>
  <c r="BJ69" i="316"/>
  <c r="AL69" i="316"/>
  <c r="AW69" i="316" s="1"/>
  <c r="Z69" i="316"/>
  <c r="W69" i="316"/>
  <c r="U69" i="316"/>
  <c r="S69" i="316"/>
  <c r="Q69" i="316"/>
  <c r="O69" i="316"/>
  <c r="M69" i="316"/>
  <c r="L69" i="316"/>
  <c r="H69" i="316"/>
  <c r="BV68" i="316"/>
  <c r="BS68" i="316"/>
  <c r="BO68" i="316"/>
  <c r="BN68" i="316"/>
  <c r="BM68" i="316"/>
  <c r="BL68" i="316"/>
  <c r="BK68" i="316"/>
  <c r="BJ68" i="316"/>
  <c r="BP68" i="316" s="1"/>
  <c r="X68" i="316"/>
  <c r="W68" i="316"/>
  <c r="W74" i="316" s="1"/>
  <c r="T68" i="316"/>
  <c r="T74" i="316" s="1"/>
  <c r="S68" i="316"/>
  <c r="P68" i="316"/>
  <c r="O68" i="316"/>
  <c r="O74" i="316" s="1"/>
  <c r="L68" i="316"/>
  <c r="H68" i="316"/>
  <c r="H70" i="316" s="1"/>
  <c r="C68" i="316"/>
  <c r="AI69" i="316" s="1"/>
  <c r="CC67" i="316"/>
  <c r="BO67" i="316"/>
  <c r="BN67" i="316"/>
  <c r="BM67" i="316"/>
  <c r="BL67" i="316"/>
  <c r="BP67" i="316" s="1"/>
  <c r="BK67" i="316"/>
  <c r="BJ67" i="316"/>
  <c r="AI67" i="316"/>
  <c r="AB67" i="316"/>
  <c r="AL67" i="316" s="1"/>
  <c r="AW67" i="316" s="1"/>
  <c r="V67" i="316"/>
  <c r="U67" i="316"/>
  <c r="U73" i="316" s="1"/>
  <c r="U74" i="316" s="1"/>
  <c r="R67" i="316"/>
  <c r="R73" i="316" s="1"/>
  <c r="AA68" i="316" s="1"/>
  <c r="AK68" i="316" s="1"/>
  <c r="Q67" i="316"/>
  <c r="Q73" i="316" s="1"/>
  <c r="AA67" i="316" s="1"/>
  <c r="N67" i="316"/>
  <c r="M67" i="316"/>
  <c r="M73" i="316" s="1"/>
  <c r="L67" i="316"/>
  <c r="H67" i="316"/>
  <c r="C72" i="316" s="1"/>
  <c r="C67" i="316"/>
  <c r="C69" i="316" s="1"/>
  <c r="CC66" i="316"/>
  <c r="BV65" i="316"/>
  <c r="BS65" i="316"/>
  <c r="BV64" i="316"/>
  <c r="BS64" i="316"/>
  <c r="C62" i="316"/>
  <c r="BV61" i="316"/>
  <c r="BO61" i="316"/>
  <c r="BN61" i="316"/>
  <c r="BM61" i="316"/>
  <c r="BL61" i="316"/>
  <c r="BP61" i="316" s="1"/>
  <c r="BK61" i="316"/>
  <c r="BJ61" i="316"/>
  <c r="W61" i="316"/>
  <c r="V61" i="316"/>
  <c r="S61" i="316"/>
  <c r="S62" i="316" s="1"/>
  <c r="AA58" i="316" s="1"/>
  <c r="R61" i="316"/>
  <c r="O61" i="316"/>
  <c r="N61" i="316"/>
  <c r="L61" i="316"/>
  <c r="H61" i="316"/>
  <c r="CM60" i="316"/>
  <c r="BV60" i="316"/>
  <c r="BS60" i="316"/>
  <c r="BO60" i="316"/>
  <c r="BN60" i="316"/>
  <c r="BM60" i="316"/>
  <c r="BL60" i="316"/>
  <c r="BK60" i="316"/>
  <c r="BJ60" i="316"/>
  <c r="X60" i="316"/>
  <c r="U60" i="316"/>
  <c r="T60" i="316"/>
  <c r="Q60" i="316"/>
  <c r="P60" i="316"/>
  <c r="M60" i="316"/>
  <c r="L60" i="316"/>
  <c r="CM59" i="316"/>
  <c r="CC59" i="316"/>
  <c r="BO59" i="316"/>
  <c r="BN59" i="316"/>
  <c r="BM59" i="316"/>
  <c r="BL59" i="316"/>
  <c r="BP59" i="316" s="1"/>
  <c r="BK59" i="316"/>
  <c r="BJ59" i="316"/>
  <c r="AI59" i="316"/>
  <c r="AT59" i="316" s="1"/>
  <c r="X59" i="316"/>
  <c r="V59" i="316"/>
  <c r="T59" i="316"/>
  <c r="R59" i="316"/>
  <c r="P59" i="316"/>
  <c r="N59" i="316"/>
  <c r="L59" i="316"/>
  <c r="CC58" i="316"/>
  <c r="BO58" i="316"/>
  <c r="BN58" i="316"/>
  <c r="BM58" i="316"/>
  <c r="BL58" i="316"/>
  <c r="BK58" i="316"/>
  <c r="BJ58" i="316"/>
  <c r="BP58" i="316" s="1"/>
  <c r="AT58" i="316"/>
  <c r="W58" i="316"/>
  <c r="U58" i="316"/>
  <c r="S58" i="316"/>
  <c r="Q58" i="316"/>
  <c r="O58" i="316"/>
  <c r="M58" i="316"/>
  <c r="L58" i="316"/>
  <c r="C58" i="316"/>
  <c r="BV57" i="316"/>
  <c r="BO57" i="316"/>
  <c r="BN57" i="316"/>
  <c r="BM57" i="316"/>
  <c r="BL57" i="316"/>
  <c r="BP57" i="316" s="1"/>
  <c r="BK57" i="316"/>
  <c r="BJ57" i="316"/>
  <c r="AB57" i="316"/>
  <c r="AL57" i="316" s="1"/>
  <c r="AW57" i="316" s="1"/>
  <c r="X57" i="316"/>
  <c r="X62" i="316" s="1"/>
  <c r="AB59" i="316" s="1"/>
  <c r="AL59" i="316" s="1"/>
  <c r="AW59" i="316" s="1"/>
  <c r="W57" i="316"/>
  <c r="W62" i="316" s="1"/>
  <c r="AB58" i="316" s="1"/>
  <c r="AL58" i="316" s="1"/>
  <c r="AW58" i="316" s="1"/>
  <c r="T57" i="316"/>
  <c r="T62" i="316" s="1"/>
  <c r="AA59" i="316" s="1"/>
  <c r="S57" i="316"/>
  <c r="P57" i="316"/>
  <c r="P62" i="316" s="1"/>
  <c r="Z59" i="316" s="1"/>
  <c r="O57" i="316"/>
  <c r="O62" i="316" s="1"/>
  <c r="Z58" i="316" s="1"/>
  <c r="L57" i="316"/>
  <c r="H57" i="316"/>
  <c r="H59" i="316" s="1"/>
  <c r="C57" i="316"/>
  <c r="AI58" i="316" s="1"/>
  <c r="BV56" i="316"/>
  <c r="BS56" i="316"/>
  <c r="BO56" i="316"/>
  <c r="BN56" i="316"/>
  <c r="BM56" i="316"/>
  <c r="BL56" i="316"/>
  <c r="BK56" i="316"/>
  <c r="BP56" i="316" s="1"/>
  <c r="BJ56" i="316"/>
  <c r="AI56" i="316"/>
  <c r="AT56" i="316" s="1"/>
  <c r="V56" i="316"/>
  <c r="V62" i="316" s="1"/>
  <c r="U56" i="316"/>
  <c r="R56" i="316"/>
  <c r="R62" i="316" s="1"/>
  <c r="AA57" i="316" s="1"/>
  <c r="Q56" i="316"/>
  <c r="Q62" i="316" s="1"/>
  <c r="AA56" i="316" s="1"/>
  <c r="N56" i="316"/>
  <c r="N62" i="316" s="1"/>
  <c r="Z57" i="316" s="1"/>
  <c r="M56" i="316"/>
  <c r="L56" i="316"/>
  <c r="H56" i="316"/>
  <c r="C56" i="316"/>
  <c r="C60" i="316" s="1"/>
  <c r="CH55" i="316"/>
  <c r="AP55" i="316"/>
  <c r="AN55" i="316"/>
  <c r="CH54" i="316"/>
  <c r="BV53" i="316"/>
  <c r="BS53" i="316"/>
  <c r="BV52" i="316"/>
  <c r="BS52" i="316"/>
  <c r="CC51" i="316"/>
  <c r="C51" i="316"/>
  <c r="CC50" i="316"/>
  <c r="BO50" i="316"/>
  <c r="BN50" i="316"/>
  <c r="BM50" i="316"/>
  <c r="BL50" i="316"/>
  <c r="BK50" i="316"/>
  <c r="BJ50" i="316"/>
  <c r="BP50" i="316" s="1"/>
  <c r="W50" i="316"/>
  <c r="V50" i="316"/>
  <c r="V51" i="316" s="1"/>
  <c r="AB46" i="316" s="1"/>
  <c r="AL46" i="316" s="1"/>
  <c r="AW46" i="316" s="1"/>
  <c r="S50" i="316"/>
  <c r="R50" i="316"/>
  <c r="O50" i="316"/>
  <c r="N50" i="316"/>
  <c r="N51" i="316" s="1"/>
  <c r="Z46" i="316" s="1"/>
  <c r="L50" i="316"/>
  <c r="BV49" i="316"/>
  <c r="BS49" i="316"/>
  <c r="BO49" i="316"/>
  <c r="BN49" i="316"/>
  <c r="BM49" i="316"/>
  <c r="BL49" i="316"/>
  <c r="BK49" i="316"/>
  <c r="BP49" i="316" s="1"/>
  <c r="BJ49" i="316"/>
  <c r="X49" i="316"/>
  <c r="U49" i="316"/>
  <c r="T49" i="316"/>
  <c r="Q49" i="316"/>
  <c r="P49" i="316"/>
  <c r="M49" i="316"/>
  <c r="L49" i="316"/>
  <c r="BV48" i="316"/>
  <c r="BS48" i="316"/>
  <c r="BO48" i="316"/>
  <c r="BN48" i="316"/>
  <c r="BM48" i="316"/>
  <c r="BL48" i="316"/>
  <c r="BK48" i="316"/>
  <c r="BP48" i="316" s="1"/>
  <c r="BJ48" i="316"/>
  <c r="AI48" i="316"/>
  <c r="AT48" i="316" s="1"/>
  <c r="X48" i="316"/>
  <c r="V48" i="316"/>
  <c r="T48" i="316"/>
  <c r="R48" i="316"/>
  <c r="P48" i="316"/>
  <c r="N48" i="316"/>
  <c r="L48" i="316"/>
  <c r="H48" i="316"/>
  <c r="BO47" i="316"/>
  <c r="BN47" i="316"/>
  <c r="BM47" i="316"/>
  <c r="BL47" i="316"/>
  <c r="BK47" i="316"/>
  <c r="BJ47" i="316"/>
  <c r="BP47" i="316" s="1"/>
  <c r="W47" i="316"/>
  <c r="U47" i="316"/>
  <c r="S47" i="316"/>
  <c r="Q47" i="316"/>
  <c r="Q51" i="316" s="1"/>
  <c r="AA45" i="316" s="1"/>
  <c r="O47" i="316"/>
  <c r="M47" i="316"/>
  <c r="L47" i="316"/>
  <c r="C47" i="316"/>
  <c r="BO46" i="316"/>
  <c r="BN46" i="316"/>
  <c r="BM46" i="316"/>
  <c r="BL46" i="316"/>
  <c r="BK46" i="316"/>
  <c r="BJ46" i="316"/>
  <c r="BP46" i="316" s="1"/>
  <c r="X46" i="316"/>
  <c r="X51" i="316" s="1"/>
  <c r="AB48" i="316" s="1"/>
  <c r="AL48" i="316" s="1"/>
  <c r="AW48" i="316" s="1"/>
  <c r="W46" i="316"/>
  <c r="W51" i="316" s="1"/>
  <c r="AB47" i="316" s="1"/>
  <c r="AL47" i="316" s="1"/>
  <c r="AW47" i="316" s="1"/>
  <c r="T46" i="316"/>
  <c r="T51" i="316" s="1"/>
  <c r="AA48" i="316" s="1"/>
  <c r="S46" i="316"/>
  <c r="S51" i="316" s="1"/>
  <c r="AA47" i="316" s="1"/>
  <c r="P46" i="316"/>
  <c r="P51" i="316" s="1"/>
  <c r="Z48" i="316" s="1"/>
  <c r="O46" i="316"/>
  <c r="O51" i="316" s="1"/>
  <c r="Z47" i="316" s="1"/>
  <c r="L46" i="316"/>
  <c r="H46" i="316"/>
  <c r="H49" i="316" s="1"/>
  <c r="C46" i="316"/>
  <c r="H47" i="316" s="1"/>
  <c r="BO45" i="316"/>
  <c r="BN45" i="316"/>
  <c r="BM45" i="316"/>
  <c r="BL45" i="316"/>
  <c r="BP45" i="316" s="1"/>
  <c r="BK45" i="316"/>
  <c r="BJ45" i="316"/>
  <c r="AI45" i="316"/>
  <c r="AT45" i="316" s="1"/>
  <c r="V45" i="316"/>
  <c r="U45" i="316"/>
  <c r="U51" i="316" s="1"/>
  <c r="AB45" i="316" s="1"/>
  <c r="AL45" i="316" s="1"/>
  <c r="AW45" i="316" s="1"/>
  <c r="R45" i="316"/>
  <c r="R51" i="316" s="1"/>
  <c r="AA46" i="316" s="1"/>
  <c r="Q45" i="316"/>
  <c r="N45" i="316"/>
  <c r="M45" i="316"/>
  <c r="M51" i="316" s="1"/>
  <c r="Z45" i="316" s="1"/>
  <c r="L45" i="316"/>
  <c r="H45" i="316"/>
  <c r="C48" i="316" s="1"/>
  <c r="C45" i="316"/>
  <c r="C49" i="316" s="1"/>
  <c r="CT44" i="316"/>
  <c r="CP44" i="316"/>
  <c r="CK44" i="316"/>
  <c r="CF44" i="316"/>
  <c r="BY44" i="316"/>
  <c r="AQ44" i="316"/>
  <c r="AN44" i="316"/>
  <c r="U40" i="316"/>
  <c r="AB34" i="316" s="1"/>
  <c r="AL34" i="316" s="1"/>
  <c r="AW34" i="316" s="1"/>
  <c r="T40" i="316"/>
  <c r="AA37" i="316" s="1"/>
  <c r="AK37" i="316" s="1"/>
  <c r="M40" i="316"/>
  <c r="C40" i="316"/>
  <c r="BO39" i="316"/>
  <c r="BN39" i="316"/>
  <c r="BM39" i="316"/>
  <c r="BL39" i="316"/>
  <c r="BK39" i="316"/>
  <c r="BJ39" i="316"/>
  <c r="BP39" i="316" s="1"/>
  <c r="W39" i="316"/>
  <c r="V39" i="316"/>
  <c r="S39" i="316"/>
  <c r="R39" i="316"/>
  <c r="O39" i="316"/>
  <c r="N39" i="316"/>
  <c r="L39" i="316"/>
  <c r="BO38" i="316"/>
  <c r="BN38" i="316"/>
  <c r="BM38" i="316"/>
  <c r="BL38" i="316"/>
  <c r="BK38" i="316"/>
  <c r="BJ38" i="316"/>
  <c r="X38" i="316"/>
  <c r="U38" i="316"/>
  <c r="T38" i="316"/>
  <c r="Q38" i="316"/>
  <c r="P38" i="316"/>
  <c r="M38" i="316"/>
  <c r="L38" i="316"/>
  <c r="BO37" i="316"/>
  <c r="BN37" i="316"/>
  <c r="BM37" i="316"/>
  <c r="BL37" i="316"/>
  <c r="BK37" i="316"/>
  <c r="BJ37" i="316"/>
  <c r="BP37" i="316" s="1"/>
  <c r="X37" i="316"/>
  <c r="V37" i="316"/>
  <c r="T37" i="316"/>
  <c r="R37" i="316"/>
  <c r="P37" i="316"/>
  <c r="N37" i="316"/>
  <c r="L37" i="316"/>
  <c r="BO36" i="316"/>
  <c r="BN36" i="316"/>
  <c r="BM36" i="316"/>
  <c r="BL36" i="316"/>
  <c r="BK36" i="316"/>
  <c r="BJ36" i="316"/>
  <c r="BP36" i="316" s="1"/>
  <c r="W36" i="316"/>
  <c r="U36" i="316"/>
  <c r="S36" i="316"/>
  <c r="Q36" i="316"/>
  <c r="O36" i="316"/>
  <c r="M36" i="316"/>
  <c r="L36" i="316"/>
  <c r="BO35" i="316"/>
  <c r="BN35" i="316"/>
  <c r="BM35" i="316"/>
  <c r="BL35" i="316"/>
  <c r="BK35" i="316"/>
  <c r="BJ35" i="316"/>
  <c r="BP35" i="316" s="1"/>
  <c r="X35" i="316"/>
  <c r="X40" i="316" s="1"/>
  <c r="AB37" i="316" s="1"/>
  <c r="AL37" i="316" s="1"/>
  <c r="AW37" i="316" s="1"/>
  <c r="W35" i="316"/>
  <c r="T35" i="316"/>
  <c r="S35" i="316"/>
  <c r="S40" i="316" s="1"/>
  <c r="AA36" i="316" s="1"/>
  <c r="AK36" i="316" s="1"/>
  <c r="P35" i="316"/>
  <c r="P40" i="316" s="1"/>
  <c r="Z37" i="316" s="1"/>
  <c r="O35" i="316"/>
  <c r="L35" i="316"/>
  <c r="H35" i="316"/>
  <c r="AI37" i="316" s="1"/>
  <c r="AQ33" i="316" s="1"/>
  <c r="C35" i="316"/>
  <c r="BO34" i="316"/>
  <c r="BN34" i="316"/>
  <c r="BM34" i="316"/>
  <c r="BL34" i="316"/>
  <c r="BK34" i="316"/>
  <c r="BJ34" i="316"/>
  <c r="BP34" i="316" s="1"/>
  <c r="Z34" i="316"/>
  <c r="AD34" i="316" s="1"/>
  <c r="V34" i="316"/>
  <c r="V40" i="316" s="1"/>
  <c r="AB35" i="316" s="1"/>
  <c r="AL35" i="316" s="1"/>
  <c r="AW35" i="316" s="1"/>
  <c r="U34" i="316"/>
  <c r="R34" i="316"/>
  <c r="Q34" i="316"/>
  <c r="Q40" i="316" s="1"/>
  <c r="AA34" i="316" s="1"/>
  <c r="N34" i="316"/>
  <c r="N40" i="316" s="1"/>
  <c r="Z35" i="316" s="1"/>
  <c r="M34" i="316"/>
  <c r="L34" i="316"/>
  <c r="H34" i="316"/>
  <c r="AI35" i="316" s="1"/>
  <c r="AO33" i="316" s="1"/>
  <c r="C34" i="316"/>
  <c r="AI34" i="316" s="1"/>
  <c r="AN33" i="316" s="1"/>
  <c r="C29" i="316"/>
  <c r="BO28" i="316"/>
  <c r="BN28" i="316"/>
  <c r="BM28" i="316"/>
  <c r="BL28" i="316"/>
  <c r="BK28" i="316"/>
  <c r="BJ28" i="316"/>
  <c r="BP28" i="316" s="1"/>
  <c r="W28" i="316"/>
  <c r="V28" i="316"/>
  <c r="S28" i="316"/>
  <c r="R28" i="316"/>
  <c r="O28" i="316"/>
  <c r="N28" i="316"/>
  <c r="L28" i="316"/>
  <c r="BO27" i="316"/>
  <c r="BN27" i="316"/>
  <c r="BM27" i="316"/>
  <c r="BL27" i="316"/>
  <c r="BP27" i="316" s="1"/>
  <c r="BK27" i="316"/>
  <c r="BJ27" i="316"/>
  <c r="X27" i="316"/>
  <c r="U27" i="316"/>
  <c r="T27" i="316"/>
  <c r="Q27" i="316"/>
  <c r="P27" i="316"/>
  <c r="M27" i="316"/>
  <c r="L27" i="316"/>
  <c r="C27" i="316"/>
  <c r="BO26" i="316"/>
  <c r="BN26" i="316"/>
  <c r="BM26" i="316"/>
  <c r="BL26" i="316"/>
  <c r="BP26" i="316" s="1"/>
  <c r="BK26" i="316"/>
  <c r="BJ26" i="316"/>
  <c r="X26" i="316"/>
  <c r="V26" i="316"/>
  <c r="T26" i="316"/>
  <c r="T29" i="316" s="1"/>
  <c r="AA26" i="316" s="1"/>
  <c r="R26" i="316"/>
  <c r="P26" i="316"/>
  <c r="N26" i="316"/>
  <c r="L26" i="316"/>
  <c r="BO25" i="316"/>
  <c r="BN25" i="316"/>
  <c r="BM25" i="316"/>
  <c r="BL25" i="316"/>
  <c r="BK25" i="316"/>
  <c r="BJ25" i="316"/>
  <c r="BP25" i="316" s="1"/>
  <c r="W25" i="316"/>
  <c r="U25" i="316"/>
  <c r="S25" i="316"/>
  <c r="Q25" i="316"/>
  <c r="O25" i="316"/>
  <c r="M25" i="316"/>
  <c r="L25" i="316"/>
  <c r="C25" i="316"/>
  <c r="BO24" i="316"/>
  <c r="BN24" i="316"/>
  <c r="BM24" i="316"/>
  <c r="BL24" i="316"/>
  <c r="BK24" i="316"/>
  <c r="BJ24" i="316"/>
  <c r="BP24" i="316" s="1"/>
  <c r="X24" i="316"/>
  <c r="X29" i="316" s="1"/>
  <c r="AB26" i="316" s="1"/>
  <c r="AL26" i="316" s="1"/>
  <c r="AW26" i="316" s="1"/>
  <c r="W24" i="316"/>
  <c r="T24" i="316"/>
  <c r="S24" i="316"/>
  <c r="S29" i="316" s="1"/>
  <c r="AA25" i="316" s="1"/>
  <c r="AK25" i="316" s="1"/>
  <c r="P24" i="316"/>
  <c r="P29" i="316" s="1"/>
  <c r="Z26" i="316" s="1"/>
  <c r="O24" i="316"/>
  <c r="L24" i="316"/>
  <c r="H24" i="316"/>
  <c r="C24" i="316"/>
  <c r="CA23" i="316"/>
  <c r="BO23" i="316"/>
  <c r="BN23" i="316"/>
  <c r="BM23" i="316"/>
  <c r="BL23" i="316"/>
  <c r="BP23" i="316" s="1"/>
  <c r="BK23" i="316"/>
  <c r="BJ23" i="316"/>
  <c r="AI23" i="316"/>
  <c r="AT23" i="316" s="1"/>
  <c r="V23" i="316"/>
  <c r="U23" i="316"/>
  <c r="U29" i="316" s="1"/>
  <c r="AB23" i="316" s="1"/>
  <c r="AL23" i="316" s="1"/>
  <c r="AW23" i="316" s="1"/>
  <c r="R23" i="316"/>
  <c r="R29" i="316" s="1"/>
  <c r="AA24" i="316" s="1"/>
  <c r="AK24" i="316" s="1"/>
  <c r="Q23" i="316"/>
  <c r="Q29" i="316" s="1"/>
  <c r="AA23" i="316" s="1"/>
  <c r="N23" i="316"/>
  <c r="M23" i="316"/>
  <c r="M29" i="316" s="1"/>
  <c r="Z23" i="316" s="1"/>
  <c r="L23" i="316"/>
  <c r="H23" i="316"/>
  <c r="C28" i="316" s="1"/>
  <c r="C23" i="316"/>
  <c r="AN22" i="316"/>
  <c r="CF19" i="316"/>
  <c r="CK23" i="316" s="1"/>
  <c r="C18" i="316"/>
  <c r="BO17" i="316"/>
  <c r="BN17" i="316"/>
  <c r="BM17" i="316"/>
  <c r="BL17" i="316"/>
  <c r="BP17" i="316" s="1"/>
  <c r="BK17" i="316"/>
  <c r="BJ17" i="316"/>
  <c r="W17" i="316"/>
  <c r="V17" i="316"/>
  <c r="S17" i="316"/>
  <c r="R17" i="316"/>
  <c r="O17" i="316"/>
  <c r="N17" i="316"/>
  <c r="L17" i="316"/>
  <c r="H17" i="316"/>
  <c r="BO16" i="316"/>
  <c r="BN16" i="316"/>
  <c r="BM16" i="316"/>
  <c r="BL16" i="316"/>
  <c r="BP16" i="316" s="1"/>
  <c r="BK16" i="316"/>
  <c r="BJ16" i="316"/>
  <c r="X16" i="316"/>
  <c r="U16" i="316"/>
  <c r="T16" i="316"/>
  <c r="Q16" i="316"/>
  <c r="P16" i="316"/>
  <c r="M16" i="316"/>
  <c r="L16" i="316"/>
  <c r="BO15" i="316"/>
  <c r="BN15" i="316"/>
  <c r="BM15" i="316"/>
  <c r="BL15" i="316"/>
  <c r="BP15" i="316" s="1"/>
  <c r="BK15" i="316"/>
  <c r="BJ15" i="316"/>
  <c r="AI15" i="316"/>
  <c r="AT15" i="316" s="1"/>
  <c r="X15" i="316"/>
  <c r="V15" i="316"/>
  <c r="V18" i="316" s="1"/>
  <c r="AB13" i="316" s="1"/>
  <c r="AL13" i="316" s="1"/>
  <c r="AW13" i="316" s="1"/>
  <c r="T15" i="316"/>
  <c r="R15" i="316"/>
  <c r="P15" i="316"/>
  <c r="N15" i="316"/>
  <c r="N18" i="316" s="1"/>
  <c r="Z13" i="316" s="1"/>
  <c r="L15" i="316"/>
  <c r="BO14" i="316"/>
  <c r="BN14" i="316"/>
  <c r="BM14" i="316"/>
  <c r="BL14" i="316"/>
  <c r="BP14" i="316" s="1"/>
  <c r="BK14" i="316"/>
  <c r="BJ14" i="316"/>
  <c r="AI14" i="316"/>
  <c r="AT14" i="316" s="1"/>
  <c r="W14" i="316"/>
  <c r="U14" i="316"/>
  <c r="S14" i="316"/>
  <c r="S18" i="316" s="1"/>
  <c r="AA14" i="316" s="1"/>
  <c r="Q14" i="316"/>
  <c r="O14" i="316"/>
  <c r="M14" i="316"/>
  <c r="L14" i="316"/>
  <c r="BO13" i="316"/>
  <c r="BN13" i="316"/>
  <c r="BM13" i="316"/>
  <c r="BL13" i="316"/>
  <c r="BP13" i="316" s="1"/>
  <c r="BK13" i="316"/>
  <c r="BJ13" i="316"/>
  <c r="AI13" i="316"/>
  <c r="AO11" i="316" s="1"/>
  <c r="X13" i="316"/>
  <c r="X18" i="316" s="1"/>
  <c r="AB15" i="316" s="1"/>
  <c r="AL15" i="316" s="1"/>
  <c r="AW15" i="316" s="1"/>
  <c r="W13" i="316"/>
  <c r="W18" i="316" s="1"/>
  <c r="AB14" i="316" s="1"/>
  <c r="AL14" i="316" s="1"/>
  <c r="AW14" i="316" s="1"/>
  <c r="T13" i="316"/>
  <c r="T18" i="316" s="1"/>
  <c r="AA15" i="316" s="1"/>
  <c r="S13" i="316"/>
  <c r="P13" i="316"/>
  <c r="P18" i="316" s="1"/>
  <c r="Z15" i="316" s="1"/>
  <c r="O13" i="316"/>
  <c r="O18" i="316" s="1"/>
  <c r="Z14" i="316" s="1"/>
  <c r="L13" i="316"/>
  <c r="H13" i="316"/>
  <c r="H16" i="316" s="1"/>
  <c r="C13" i="316"/>
  <c r="H14" i="316" s="1"/>
  <c r="BO12" i="316"/>
  <c r="BN12" i="316"/>
  <c r="BM12" i="316"/>
  <c r="BL12" i="316"/>
  <c r="BP12" i="316" s="1"/>
  <c r="BK12" i="316"/>
  <c r="BJ12" i="316"/>
  <c r="AI12" i="316"/>
  <c r="AT12" i="316" s="1"/>
  <c r="V12" i="316"/>
  <c r="U12" i="316"/>
  <c r="U18" i="316" s="1"/>
  <c r="AB12" i="316" s="1"/>
  <c r="AL12" i="316" s="1"/>
  <c r="AW12" i="316" s="1"/>
  <c r="R12" i="316"/>
  <c r="R18" i="316" s="1"/>
  <c r="AA13" i="316" s="1"/>
  <c r="Q12" i="316"/>
  <c r="Q18" i="316" s="1"/>
  <c r="AA12" i="316" s="1"/>
  <c r="N12" i="316"/>
  <c r="M12" i="316"/>
  <c r="M18" i="316" s="1"/>
  <c r="Z12" i="316" s="1"/>
  <c r="L12" i="316"/>
  <c r="H12" i="316"/>
  <c r="C17" i="316" s="1"/>
  <c r="C12" i="316"/>
  <c r="C16" i="316" s="1"/>
  <c r="AQ11" i="316"/>
  <c r="AP11" i="316"/>
  <c r="BO94" i="315"/>
  <c r="BN94" i="315"/>
  <c r="BM94" i="315"/>
  <c r="BL94" i="315"/>
  <c r="BK94" i="315"/>
  <c r="BJ94" i="315"/>
  <c r="BO93" i="315"/>
  <c r="BN93" i="315"/>
  <c r="BM93" i="315"/>
  <c r="BL93" i="315"/>
  <c r="BK93" i="315"/>
  <c r="BJ93" i="315"/>
  <c r="BO92" i="315"/>
  <c r="BN92" i="315"/>
  <c r="BM92" i="315"/>
  <c r="BL92" i="315"/>
  <c r="BK92" i="315"/>
  <c r="BJ92" i="315"/>
  <c r="BO91" i="315"/>
  <c r="BN91" i="315"/>
  <c r="BM91" i="315"/>
  <c r="BL91" i="315"/>
  <c r="BK91" i="315"/>
  <c r="BJ91" i="315"/>
  <c r="BO90" i="315"/>
  <c r="BN90" i="315"/>
  <c r="BM90" i="315"/>
  <c r="BL90" i="315"/>
  <c r="BK90" i="315"/>
  <c r="BJ90" i="315"/>
  <c r="BO89" i="315"/>
  <c r="BN89" i="315"/>
  <c r="BM89" i="315"/>
  <c r="BL89" i="315"/>
  <c r="BK89" i="315"/>
  <c r="BJ89" i="315"/>
  <c r="BV77" i="315"/>
  <c r="BV76" i="315"/>
  <c r="BS76" i="315"/>
  <c r="CC75" i="315"/>
  <c r="CC74" i="315"/>
  <c r="C74" i="315"/>
  <c r="BV73" i="315"/>
  <c r="BS73" i="315"/>
  <c r="V73" i="315"/>
  <c r="S73" i="315"/>
  <c r="AA69" i="315" s="1"/>
  <c r="N73" i="315"/>
  <c r="Z68" i="315" s="1"/>
  <c r="C73" i="315"/>
  <c r="BV72" i="315"/>
  <c r="BS72" i="315"/>
  <c r="BO72" i="315"/>
  <c r="BN72" i="315"/>
  <c r="BM72" i="315"/>
  <c r="BL72" i="315"/>
  <c r="BP72" i="315" s="1"/>
  <c r="BK72" i="315"/>
  <c r="BJ72" i="315"/>
  <c r="W72" i="315"/>
  <c r="V72" i="315"/>
  <c r="S72" i="315"/>
  <c r="R72" i="315"/>
  <c r="O72" i="315"/>
  <c r="N72" i="315"/>
  <c r="L72" i="315"/>
  <c r="CH71" i="315"/>
  <c r="BO71" i="315"/>
  <c r="BN71" i="315"/>
  <c r="BM71" i="315"/>
  <c r="BL71" i="315"/>
  <c r="BP71" i="315" s="1"/>
  <c r="BK71" i="315"/>
  <c r="BJ71" i="315"/>
  <c r="X71" i="315"/>
  <c r="U71" i="315"/>
  <c r="U74" i="315" s="1"/>
  <c r="T71" i="315"/>
  <c r="Q71" i="315"/>
  <c r="P71" i="315"/>
  <c r="M71" i="315"/>
  <c r="M74" i="315" s="1"/>
  <c r="L71" i="315"/>
  <c r="C71" i="315"/>
  <c r="CH70" i="315"/>
  <c r="BO70" i="315"/>
  <c r="BN70" i="315"/>
  <c r="BM70" i="315"/>
  <c r="BL70" i="315"/>
  <c r="BK70" i="315"/>
  <c r="BP70" i="315" s="1"/>
  <c r="BJ70" i="315"/>
  <c r="AI70" i="315"/>
  <c r="AT70" i="315" s="1"/>
  <c r="X70" i="315"/>
  <c r="V70" i="315"/>
  <c r="V74" i="315" s="1"/>
  <c r="T70" i="315"/>
  <c r="R70" i="315"/>
  <c r="P70" i="315"/>
  <c r="N70" i="315"/>
  <c r="N74" i="315" s="1"/>
  <c r="L70" i="315"/>
  <c r="H70" i="315"/>
  <c r="BV69" i="315"/>
  <c r="BO69" i="315"/>
  <c r="BN69" i="315"/>
  <c r="BM69" i="315"/>
  <c r="BL69" i="315"/>
  <c r="BK69" i="315"/>
  <c r="BJ69" i="315"/>
  <c r="BP69" i="315" s="1"/>
  <c r="W69" i="315"/>
  <c r="U69" i="315"/>
  <c r="S69" i="315"/>
  <c r="Q69" i="315"/>
  <c r="O69" i="315"/>
  <c r="M69" i="315"/>
  <c r="L69" i="315"/>
  <c r="C69" i="315"/>
  <c r="BV68" i="315"/>
  <c r="BS68" i="315"/>
  <c r="BO68" i="315"/>
  <c r="BN68" i="315"/>
  <c r="BM68" i="315"/>
  <c r="BL68" i="315"/>
  <c r="BK68" i="315"/>
  <c r="BJ68" i="315"/>
  <c r="BP68" i="315" s="1"/>
  <c r="AB68" i="315"/>
  <c r="AL68" i="315" s="1"/>
  <c r="AW68" i="315" s="1"/>
  <c r="X68" i="315"/>
  <c r="W68" i="315"/>
  <c r="W73" i="315" s="1"/>
  <c r="AB69" i="315" s="1"/>
  <c r="AL69" i="315" s="1"/>
  <c r="AW69" i="315" s="1"/>
  <c r="T68" i="315"/>
  <c r="T73" i="315" s="1"/>
  <c r="AA70" i="315" s="1"/>
  <c r="S68" i="315"/>
  <c r="S74" i="315" s="1"/>
  <c r="P68" i="315"/>
  <c r="O68" i="315"/>
  <c r="O73" i="315" s="1"/>
  <c r="Z69" i="315" s="1"/>
  <c r="L68" i="315"/>
  <c r="H68" i="315"/>
  <c r="H71" i="315" s="1"/>
  <c r="C68" i="315"/>
  <c r="H72" i="315" s="1"/>
  <c r="CC67" i="315"/>
  <c r="BO67" i="315"/>
  <c r="BN67" i="315"/>
  <c r="BM67" i="315"/>
  <c r="BL67" i="315"/>
  <c r="BK67" i="315"/>
  <c r="BP67" i="315" s="1"/>
  <c r="BJ67" i="315"/>
  <c r="AI67" i="315"/>
  <c r="AT67" i="315" s="1"/>
  <c r="AE67" i="315"/>
  <c r="Z67" i="315"/>
  <c r="AD67" i="315" s="1"/>
  <c r="V67" i="315"/>
  <c r="U67" i="315"/>
  <c r="U73" i="315" s="1"/>
  <c r="AB67" i="315" s="1"/>
  <c r="AL67" i="315" s="1"/>
  <c r="AW67" i="315" s="1"/>
  <c r="R67" i="315"/>
  <c r="R73" i="315" s="1"/>
  <c r="AA68" i="315" s="1"/>
  <c r="Q67" i="315"/>
  <c r="Q73" i="315" s="1"/>
  <c r="AA67" i="315" s="1"/>
  <c r="N67" i="315"/>
  <c r="M67" i="315"/>
  <c r="M73" i="315" s="1"/>
  <c r="L67" i="315"/>
  <c r="H67" i="315"/>
  <c r="C67" i="315"/>
  <c r="CC66" i="315"/>
  <c r="AN66" i="315"/>
  <c r="BV65" i="315"/>
  <c r="BS65" i="315"/>
  <c r="BV64" i="315"/>
  <c r="BS64" i="315"/>
  <c r="V62" i="315"/>
  <c r="S62" i="315"/>
  <c r="AA58" i="315" s="1"/>
  <c r="N62" i="315"/>
  <c r="Z57" i="315" s="1"/>
  <c r="C62" i="315"/>
  <c r="BV61" i="315"/>
  <c r="BO61" i="315"/>
  <c r="BN61" i="315"/>
  <c r="BM61" i="315"/>
  <c r="BL61" i="315"/>
  <c r="BP61" i="315" s="1"/>
  <c r="BK61" i="315"/>
  <c r="BJ61" i="315"/>
  <c r="W61" i="315"/>
  <c r="V61" i="315"/>
  <c r="S61" i="315"/>
  <c r="R61" i="315"/>
  <c r="O61" i="315"/>
  <c r="N61" i="315"/>
  <c r="L61" i="315"/>
  <c r="H61" i="315"/>
  <c r="CM60" i="315"/>
  <c r="BV60" i="315"/>
  <c r="BS60" i="315"/>
  <c r="BO60" i="315"/>
  <c r="BN60" i="315"/>
  <c r="BM60" i="315"/>
  <c r="BL60" i="315"/>
  <c r="BP60" i="315" s="1"/>
  <c r="BK60" i="315"/>
  <c r="BJ60" i="315"/>
  <c r="X60" i="315"/>
  <c r="U60" i="315"/>
  <c r="T60" i="315"/>
  <c r="Q60" i="315"/>
  <c r="P60" i="315"/>
  <c r="M60" i="315"/>
  <c r="L60" i="315"/>
  <c r="C60" i="315"/>
  <c r="CM59" i="315"/>
  <c r="CC59" i="315"/>
  <c r="BO59" i="315"/>
  <c r="BN59" i="315"/>
  <c r="BM59" i="315"/>
  <c r="BL59" i="315"/>
  <c r="BP59" i="315" s="1"/>
  <c r="BK59" i="315"/>
  <c r="BJ59" i="315"/>
  <c r="AI59" i="315"/>
  <c r="Z59" i="315"/>
  <c r="AE59" i="315" s="1"/>
  <c r="X59" i="315"/>
  <c r="V59" i="315"/>
  <c r="T59" i="315"/>
  <c r="R59" i="315"/>
  <c r="P59" i="315"/>
  <c r="N59" i="315"/>
  <c r="L59" i="315"/>
  <c r="H59" i="315"/>
  <c r="CC58" i="315"/>
  <c r="BO58" i="315"/>
  <c r="BN58" i="315"/>
  <c r="BM58" i="315"/>
  <c r="BL58" i="315"/>
  <c r="BK58" i="315"/>
  <c r="BJ58" i="315"/>
  <c r="BP58" i="315" s="1"/>
  <c r="AT58" i="315"/>
  <c r="AK58" i="315"/>
  <c r="W58" i="315"/>
  <c r="U58" i="315"/>
  <c r="S58" i="315"/>
  <c r="Q58" i="315"/>
  <c r="O58" i="315"/>
  <c r="M58" i="315"/>
  <c r="L58" i="315"/>
  <c r="C58" i="315"/>
  <c r="BV57" i="315"/>
  <c r="BO57" i="315"/>
  <c r="BN57" i="315"/>
  <c r="BM57" i="315"/>
  <c r="BL57" i="315"/>
  <c r="BP57" i="315" s="1"/>
  <c r="BK57" i="315"/>
  <c r="BJ57" i="315"/>
  <c r="AJ57" i="315"/>
  <c r="AB57" i="315"/>
  <c r="AL57" i="315" s="1"/>
  <c r="AW57" i="315" s="1"/>
  <c r="X57" i="315"/>
  <c r="X62" i="315" s="1"/>
  <c r="AB59" i="315" s="1"/>
  <c r="AL59" i="315" s="1"/>
  <c r="AW59" i="315" s="1"/>
  <c r="W57" i="315"/>
  <c r="W62" i="315" s="1"/>
  <c r="AB58" i="315" s="1"/>
  <c r="T57" i="315"/>
  <c r="T62" i="315" s="1"/>
  <c r="AA59" i="315" s="1"/>
  <c r="S57" i="315"/>
  <c r="P57" i="315"/>
  <c r="P62" i="315" s="1"/>
  <c r="O57" i="315"/>
  <c r="O62" i="315" s="1"/>
  <c r="Z58" i="315" s="1"/>
  <c r="L57" i="315"/>
  <c r="H57" i="315"/>
  <c r="H60" i="315" s="1"/>
  <c r="C57" i="315"/>
  <c r="AI58" i="315" s="1"/>
  <c r="AP55" i="315" s="1"/>
  <c r="BV56" i="315"/>
  <c r="BS56" i="315"/>
  <c r="BO56" i="315"/>
  <c r="BN56" i="315"/>
  <c r="BM56" i="315"/>
  <c r="BL56" i="315"/>
  <c r="BP56" i="315" s="1"/>
  <c r="BK56" i="315"/>
  <c r="BJ56" i="315"/>
  <c r="AI56" i="315"/>
  <c r="AT56" i="315" s="1"/>
  <c r="V56" i="315"/>
  <c r="U56" i="315"/>
  <c r="U62" i="315" s="1"/>
  <c r="AB56" i="315" s="1"/>
  <c r="AL56" i="315" s="1"/>
  <c r="AW56" i="315" s="1"/>
  <c r="R56" i="315"/>
  <c r="R62" i="315" s="1"/>
  <c r="AA57" i="315" s="1"/>
  <c r="Q56" i="315"/>
  <c r="Q62" i="315" s="1"/>
  <c r="AA56" i="315" s="1"/>
  <c r="N56" i="315"/>
  <c r="M56" i="315"/>
  <c r="M62" i="315" s="1"/>
  <c r="Z56" i="315" s="1"/>
  <c r="L56" i="315"/>
  <c r="H56" i="315"/>
  <c r="C59" i="315" s="1"/>
  <c r="C56" i="315"/>
  <c r="CH55" i="315"/>
  <c r="AN55" i="315"/>
  <c r="CH54" i="315"/>
  <c r="BV53" i="315"/>
  <c r="BS53" i="315"/>
  <c r="BV52" i="315"/>
  <c r="BS52" i="315"/>
  <c r="CC51" i="315"/>
  <c r="C51" i="315"/>
  <c r="CC50" i="315"/>
  <c r="BO50" i="315"/>
  <c r="BN50" i="315"/>
  <c r="BM50" i="315"/>
  <c r="BL50" i="315"/>
  <c r="BK50" i="315"/>
  <c r="BJ50" i="315"/>
  <c r="W50" i="315"/>
  <c r="V50" i="315"/>
  <c r="S50" i="315"/>
  <c r="R50" i="315"/>
  <c r="O50" i="315"/>
  <c r="N50" i="315"/>
  <c r="L50" i="315"/>
  <c r="BV49" i="315"/>
  <c r="BS49" i="315"/>
  <c r="BO49" i="315"/>
  <c r="BN49" i="315"/>
  <c r="BM49" i="315"/>
  <c r="BL49" i="315"/>
  <c r="BP49" i="315" s="1"/>
  <c r="BK49" i="315"/>
  <c r="BJ49" i="315"/>
  <c r="X49" i="315"/>
  <c r="U49" i="315"/>
  <c r="T49" i="315"/>
  <c r="Q49" i="315"/>
  <c r="P49" i="315"/>
  <c r="M49" i="315"/>
  <c r="L49" i="315"/>
  <c r="BV48" i="315"/>
  <c r="BS48" i="315"/>
  <c r="BO48" i="315"/>
  <c r="BN48" i="315"/>
  <c r="BM48" i="315"/>
  <c r="BL48" i="315"/>
  <c r="BP48" i="315" s="1"/>
  <c r="BK48" i="315"/>
  <c r="BJ48" i="315"/>
  <c r="Z48" i="315"/>
  <c r="X48" i="315"/>
  <c r="V48" i="315"/>
  <c r="T48" i="315"/>
  <c r="R48" i="315"/>
  <c r="P48" i="315"/>
  <c r="N48" i="315"/>
  <c r="L48" i="315"/>
  <c r="H48" i="315"/>
  <c r="BO47" i="315"/>
  <c r="BN47" i="315"/>
  <c r="BM47" i="315"/>
  <c r="BL47" i="315"/>
  <c r="BK47" i="315"/>
  <c r="BJ47" i="315"/>
  <c r="W47" i="315"/>
  <c r="U47" i="315"/>
  <c r="S47" i="315"/>
  <c r="Q47" i="315"/>
  <c r="O47" i="315"/>
  <c r="M47" i="315"/>
  <c r="L47" i="315"/>
  <c r="BO46" i="315"/>
  <c r="BN46" i="315"/>
  <c r="BM46" i="315"/>
  <c r="BL46" i="315"/>
  <c r="BK46" i="315"/>
  <c r="BJ46" i="315"/>
  <c r="X46" i="315"/>
  <c r="X51" i="315" s="1"/>
  <c r="AB48" i="315" s="1"/>
  <c r="AL48" i="315" s="1"/>
  <c r="AW48" i="315" s="1"/>
  <c r="W46" i="315"/>
  <c r="T46" i="315"/>
  <c r="T51" i="315" s="1"/>
  <c r="AA48" i="315" s="1"/>
  <c r="S46" i="315"/>
  <c r="S51" i="315" s="1"/>
  <c r="AA47" i="315" s="1"/>
  <c r="AK47" i="315" s="1"/>
  <c r="P46" i="315"/>
  <c r="P51" i="315" s="1"/>
  <c r="O46" i="315"/>
  <c r="L46" i="315"/>
  <c r="H46" i="315"/>
  <c r="H49" i="315" s="1"/>
  <c r="C46" i="315"/>
  <c r="BO45" i="315"/>
  <c r="BN45" i="315"/>
  <c r="BM45" i="315"/>
  <c r="BL45" i="315"/>
  <c r="BK45" i="315"/>
  <c r="BP45" i="315" s="1"/>
  <c r="BJ45" i="315"/>
  <c r="AI45" i="315"/>
  <c r="AT45" i="315" s="1"/>
  <c r="V45" i="315"/>
  <c r="V51" i="315" s="1"/>
  <c r="AB46" i="315" s="1"/>
  <c r="AL46" i="315" s="1"/>
  <c r="AW46" i="315" s="1"/>
  <c r="U45" i="315"/>
  <c r="U51" i="315" s="1"/>
  <c r="AB45" i="315" s="1"/>
  <c r="AL45" i="315" s="1"/>
  <c r="AW45" i="315" s="1"/>
  <c r="R45" i="315"/>
  <c r="R51" i="315" s="1"/>
  <c r="AA46" i="315" s="1"/>
  <c r="Q45" i="315"/>
  <c r="Q51" i="315" s="1"/>
  <c r="AA45" i="315" s="1"/>
  <c r="N45" i="315"/>
  <c r="N51" i="315" s="1"/>
  <c r="Z46" i="315" s="1"/>
  <c r="M45" i="315"/>
  <c r="M51" i="315" s="1"/>
  <c r="Z45" i="315" s="1"/>
  <c r="L45" i="315"/>
  <c r="H45" i="315"/>
  <c r="C45" i="315"/>
  <c r="C49" i="315" s="1"/>
  <c r="CT44" i="315"/>
  <c r="CP44" i="315"/>
  <c r="CK44" i="315"/>
  <c r="CF44" i="315"/>
  <c r="BY44" i="315"/>
  <c r="C40" i="315"/>
  <c r="BO39" i="315"/>
  <c r="BN39" i="315"/>
  <c r="BM39" i="315"/>
  <c r="BL39" i="315"/>
  <c r="BK39" i="315"/>
  <c r="BJ39" i="315"/>
  <c r="BP39" i="315" s="1"/>
  <c r="W39" i="315"/>
  <c r="V39" i="315"/>
  <c r="S39" i="315"/>
  <c r="R39" i="315"/>
  <c r="O39" i="315"/>
  <c r="N39" i="315"/>
  <c r="L39" i="315"/>
  <c r="BO38" i="315"/>
  <c r="BN38" i="315"/>
  <c r="BM38" i="315"/>
  <c r="BL38" i="315"/>
  <c r="BP38" i="315" s="1"/>
  <c r="BK38" i="315"/>
  <c r="BJ38" i="315"/>
  <c r="X38" i="315"/>
  <c r="U38" i="315"/>
  <c r="T38" i="315"/>
  <c r="Q38" i="315"/>
  <c r="P38" i="315"/>
  <c r="M38" i="315"/>
  <c r="L38" i="315"/>
  <c r="BO37" i="315"/>
  <c r="BN37" i="315"/>
  <c r="BM37" i="315"/>
  <c r="BL37" i="315"/>
  <c r="BK37" i="315"/>
  <c r="BJ37" i="315"/>
  <c r="BP37" i="315" s="1"/>
  <c r="X37" i="315"/>
  <c r="V37" i="315"/>
  <c r="T37" i="315"/>
  <c r="R37" i="315"/>
  <c r="P37" i="315"/>
  <c r="N37" i="315"/>
  <c r="L37" i="315"/>
  <c r="BO36" i="315"/>
  <c r="BN36" i="315"/>
  <c r="BM36" i="315"/>
  <c r="BL36" i="315"/>
  <c r="BK36" i="315"/>
  <c r="BJ36" i="315"/>
  <c r="BP36" i="315" s="1"/>
  <c r="W36" i="315"/>
  <c r="U36" i="315"/>
  <c r="S36" i="315"/>
  <c r="Q36" i="315"/>
  <c r="O36" i="315"/>
  <c r="M36" i="315"/>
  <c r="L36" i="315"/>
  <c r="BO35" i="315"/>
  <c r="BN35" i="315"/>
  <c r="BM35" i="315"/>
  <c r="BL35" i="315"/>
  <c r="BK35" i="315"/>
  <c r="BJ35" i="315"/>
  <c r="BP35" i="315" s="1"/>
  <c r="X35" i="315"/>
  <c r="X40" i="315" s="1"/>
  <c r="AB37" i="315" s="1"/>
  <c r="AL37" i="315" s="1"/>
  <c r="AW37" i="315" s="1"/>
  <c r="W35" i="315"/>
  <c r="W40" i="315" s="1"/>
  <c r="AB36" i="315" s="1"/>
  <c r="AL36" i="315" s="1"/>
  <c r="AW36" i="315" s="1"/>
  <c r="T35" i="315"/>
  <c r="T40" i="315" s="1"/>
  <c r="AA37" i="315" s="1"/>
  <c r="S35" i="315"/>
  <c r="S40" i="315" s="1"/>
  <c r="AA36" i="315" s="1"/>
  <c r="P35" i="315"/>
  <c r="P40" i="315" s="1"/>
  <c r="Z37" i="315" s="1"/>
  <c r="O35" i="315"/>
  <c r="O40" i="315" s="1"/>
  <c r="Z36" i="315" s="1"/>
  <c r="L35" i="315"/>
  <c r="H35" i="315"/>
  <c r="AI37" i="315" s="1"/>
  <c r="C35" i="315"/>
  <c r="H39" i="315" s="1"/>
  <c r="BO34" i="315"/>
  <c r="BN34" i="315"/>
  <c r="BM34" i="315"/>
  <c r="BL34" i="315"/>
  <c r="BK34" i="315"/>
  <c r="BJ34" i="315"/>
  <c r="BP34" i="315" s="1"/>
  <c r="V34" i="315"/>
  <c r="V40" i="315" s="1"/>
  <c r="AB35" i="315" s="1"/>
  <c r="AL35" i="315" s="1"/>
  <c r="AW35" i="315" s="1"/>
  <c r="U34" i="315"/>
  <c r="U40" i="315" s="1"/>
  <c r="AB34" i="315" s="1"/>
  <c r="AL34" i="315" s="1"/>
  <c r="AW34" i="315" s="1"/>
  <c r="R34" i="315"/>
  <c r="R40" i="315" s="1"/>
  <c r="AA35" i="315" s="1"/>
  <c r="Q34" i="315"/>
  <c r="Q40" i="315" s="1"/>
  <c r="AA34" i="315" s="1"/>
  <c r="N34" i="315"/>
  <c r="N40" i="315" s="1"/>
  <c r="Z35" i="315" s="1"/>
  <c r="M34" i="315"/>
  <c r="M40" i="315" s="1"/>
  <c r="Z34" i="315" s="1"/>
  <c r="L34" i="315"/>
  <c r="H34" i="315"/>
  <c r="C37" i="315" s="1"/>
  <c r="C34" i="315"/>
  <c r="C38" i="315" s="1"/>
  <c r="C29" i="315"/>
  <c r="BO28" i="315"/>
  <c r="BN28" i="315"/>
  <c r="BM28" i="315"/>
  <c r="BL28" i="315"/>
  <c r="BK28" i="315"/>
  <c r="BJ28" i="315"/>
  <c r="BP28" i="315" s="1"/>
  <c r="W28" i="315"/>
  <c r="V28" i="315"/>
  <c r="S28" i="315"/>
  <c r="R28" i="315"/>
  <c r="O28" i="315"/>
  <c r="N28" i="315"/>
  <c r="L28" i="315"/>
  <c r="BO27" i="315"/>
  <c r="BN27" i="315"/>
  <c r="BM27" i="315"/>
  <c r="BL27" i="315"/>
  <c r="BK27" i="315"/>
  <c r="BP27" i="315" s="1"/>
  <c r="BJ27" i="315"/>
  <c r="X27" i="315"/>
  <c r="U27" i="315"/>
  <c r="T27" i="315"/>
  <c r="Q27" i="315"/>
  <c r="P27" i="315"/>
  <c r="M27" i="315"/>
  <c r="L27" i="315"/>
  <c r="BO26" i="315"/>
  <c r="BN26" i="315"/>
  <c r="BM26" i="315"/>
  <c r="BL26" i="315"/>
  <c r="BK26" i="315"/>
  <c r="BP26" i="315" s="1"/>
  <c r="BJ26" i="315"/>
  <c r="X26" i="315"/>
  <c r="V26" i="315"/>
  <c r="T26" i="315"/>
  <c r="R26" i="315"/>
  <c r="P26" i="315"/>
  <c r="N26" i="315"/>
  <c r="L26" i="315"/>
  <c r="BO25" i="315"/>
  <c r="BN25" i="315"/>
  <c r="BM25" i="315"/>
  <c r="BL25" i="315"/>
  <c r="BP25" i="315" s="1"/>
  <c r="BK25" i="315"/>
  <c r="BJ25" i="315"/>
  <c r="W25" i="315"/>
  <c r="U25" i="315"/>
  <c r="S25" i="315"/>
  <c r="Q25" i="315"/>
  <c r="O25" i="315"/>
  <c r="M25" i="315"/>
  <c r="L25" i="315"/>
  <c r="BO24" i="315"/>
  <c r="BN24" i="315"/>
  <c r="BM24" i="315"/>
  <c r="BL24" i="315"/>
  <c r="BK24" i="315"/>
  <c r="BJ24" i="315"/>
  <c r="BP24" i="315" s="1"/>
  <c r="X24" i="315"/>
  <c r="X29" i="315" s="1"/>
  <c r="AB26" i="315" s="1"/>
  <c r="AL26" i="315" s="1"/>
  <c r="AW26" i="315" s="1"/>
  <c r="W24" i="315"/>
  <c r="W29" i="315" s="1"/>
  <c r="AB25" i="315" s="1"/>
  <c r="AL25" i="315" s="1"/>
  <c r="AW25" i="315" s="1"/>
  <c r="T24" i="315"/>
  <c r="T29" i="315" s="1"/>
  <c r="AA26" i="315" s="1"/>
  <c r="S24" i="315"/>
  <c r="S29" i="315" s="1"/>
  <c r="AA25" i="315" s="1"/>
  <c r="P24" i="315"/>
  <c r="P29" i="315" s="1"/>
  <c r="Z26" i="315" s="1"/>
  <c r="O24" i="315"/>
  <c r="O29" i="315" s="1"/>
  <c r="Z25" i="315" s="1"/>
  <c r="L24" i="315"/>
  <c r="H24" i="315"/>
  <c r="AI26" i="315" s="1"/>
  <c r="C24" i="315"/>
  <c r="AI25" i="315" s="1"/>
  <c r="CA23" i="315"/>
  <c r="BO23" i="315"/>
  <c r="BN23" i="315"/>
  <c r="BM23" i="315"/>
  <c r="BL23" i="315"/>
  <c r="BK23" i="315"/>
  <c r="BP23" i="315" s="1"/>
  <c r="BJ23" i="315"/>
  <c r="AI23" i="315"/>
  <c r="AT23" i="315" s="1"/>
  <c r="V23" i="315"/>
  <c r="V29" i="315" s="1"/>
  <c r="AB24" i="315" s="1"/>
  <c r="AL24" i="315" s="1"/>
  <c r="AW24" i="315" s="1"/>
  <c r="U23" i="315"/>
  <c r="U29" i="315" s="1"/>
  <c r="AB23" i="315" s="1"/>
  <c r="AL23" i="315" s="1"/>
  <c r="AW23" i="315" s="1"/>
  <c r="R23" i="315"/>
  <c r="R29" i="315" s="1"/>
  <c r="AA24" i="315" s="1"/>
  <c r="Q23" i="315"/>
  <c r="Q29" i="315" s="1"/>
  <c r="AA23" i="315" s="1"/>
  <c r="N23" i="315"/>
  <c r="N29" i="315" s="1"/>
  <c r="Z24" i="315" s="1"/>
  <c r="M23" i="315"/>
  <c r="M29" i="315" s="1"/>
  <c r="Z23" i="315" s="1"/>
  <c r="L23" i="315"/>
  <c r="H23" i="315"/>
  <c r="C26" i="315" s="1"/>
  <c r="C23" i="315"/>
  <c r="C27" i="315" s="1"/>
  <c r="CF19" i="315"/>
  <c r="CK23" i="315" s="1"/>
  <c r="C18" i="315"/>
  <c r="BO17" i="315"/>
  <c r="BN17" i="315"/>
  <c r="BM17" i="315"/>
  <c r="BL17" i="315"/>
  <c r="BK17" i="315"/>
  <c r="BP17" i="315" s="1"/>
  <c r="BJ17" i="315"/>
  <c r="W17" i="315"/>
  <c r="V17" i="315"/>
  <c r="S17" i="315"/>
  <c r="R17" i="315"/>
  <c r="O17" i="315"/>
  <c r="N17" i="315"/>
  <c r="L17" i="315"/>
  <c r="BO16" i="315"/>
  <c r="BN16" i="315"/>
  <c r="BM16" i="315"/>
  <c r="BL16" i="315"/>
  <c r="BK16" i="315"/>
  <c r="BJ16" i="315"/>
  <c r="BP16" i="315" s="1"/>
  <c r="X16" i="315"/>
  <c r="U16" i="315"/>
  <c r="T16" i="315"/>
  <c r="Q16" i="315"/>
  <c r="P16" i="315"/>
  <c r="M16" i="315"/>
  <c r="L16" i="315"/>
  <c r="BO15" i="315"/>
  <c r="BN15" i="315"/>
  <c r="BM15" i="315"/>
  <c r="BL15" i="315"/>
  <c r="BK15" i="315"/>
  <c r="BP15" i="315" s="1"/>
  <c r="BJ15" i="315"/>
  <c r="X15" i="315"/>
  <c r="V15" i="315"/>
  <c r="T15" i="315"/>
  <c r="R15" i="315"/>
  <c r="P15" i="315"/>
  <c r="N15" i="315"/>
  <c r="L15" i="315"/>
  <c r="BO14" i="315"/>
  <c r="BN14" i="315"/>
  <c r="BM14" i="315"/>
  <c r="BL14" i="315"/>
  <c r="BK14" i="315"/>
  <c r="BP14" i="315" s="1"/>
  <c r="BJ14" i="315"/>
  <c r="W14" i="315"/>
  <c r="U14" i="315"/>
  <c r="S14" i="315"/>
  <c r="Q14" i="315"/>
  <c r="O14" i="315"/>
  <c r="M14" i="315"/>
  <c r="L14" i="315"/>
  <c r="H14" i="315"/>
  <c r="BO13" i="315"/>
  <c r="BN13" i="315"/>
  <c r="BM13" i="315"/>
  <c r="BL13" i="315"/>
  <c r="BK13" i="315"/>
  <c r="BP13" i="315" s="1"/>
  <c r="BJ13" i="315"/>
  <c r="X13" i="315"/>
  <c r="X18" i="315" s="1"/>
  <c r="AB15" i="315" s="1"/>
  <c r="AL15" i="315" s="1"/>
  <c r="AW15" i="315" s="1"/>
  <c r="W13" i="315"/>
  <c r="W18" i="315" s="1"/>
  <c r="AB14" i="315" s="1"/>
  <c r="AL14" i="315" s="1"/>
  <c r="AW14" i="315" s="1"/>
  <c r="T13" i="315"/>
  <c r="T18" i="315" s="1"/>
  <c r="AA15" i="315" s="1"/>
  <c r="S13" i="315"/>
  <c r="S18" i="315" s="1"/>
  <c r="AA14" i="315" s="1"/>
  <c r="P13" i="315"/>
  <c r="P18" i="315" s="1"/>
  <c r="Z15" i="315" s="1"/>
  <c r="O13" i="315"/>
  <c r="O18" i="315" s="1"/>
  <c r="Z14" i="315" s="1"/>
  <c r="L13" i="315"/>
  <c r="H13" i="315"/>
  <c r="AI15" i="315" s="1"/>
  <c r="C13" i="315"/>
  <c r="H17" i="315" s="1"/>
  <c r="BO12" i="315"/>
  <c r="BN12" i="315"/>
  <c r="BM12" i="315"/>
  <c r="BL12" i="315"/>
  <c r="BK12" i="315"/>
  <c r="BP12" i="315" s="1"/>
  <c r="BJ12" i="315"/>
  <c r="AI12" i="315"/>
  <c r="Z12" i="315"/>
  <c r="AE12" i="315" s="1"/>
  <c r="V12" i="315"/>
  <c r="V18" i="315" s="1"/>
  <c r="AB13" i="315" s="1"/>
  <c r="AL13" i="315" s="1"/>
  <c r="AW13" i="315" s="1"/>
  <c r="U12" i="315"/>
  <c r="U18" i="315" s="1"/>
  <c r="AB12" i="315" s="1"/>
  <c r="AL12" i="315" s="1"/>
  <c r="AW12" i="315" s="1"/>
  <c r="R12" i="315"/>
  <c r="R18" i="315" s="1"/>
  <c r="AA13" i="315" s="1"/>
  <c r="Q12" i="315"/>
  <c r="Q18" i="315" s="1"/>
  <c r="AA12" i="315" s="1"/>
  <c r="N12" i="315"/>
  <c r="N18" i="315" s="1"/>
  <c r="Z13" i="315" s="1"/>
  <c r="M12" i="315"/>
  <c r="M18" i="315" s="1"/>
  <c r="L12" i="315"/>
  <c r="H12" i="315"/>
  <c r="C12" i="315"/>
  <c r="C16" i="315" s="1"/>
  <c r="BO94" i="314"/>
  <c r="BN94" i="314"/>
  <c r="BM94" i="314"/>
  <c r="BL94" i="314"/>
  <c r="BK94" i="314"/>
  <c r="BJ94" i="314"/>
  <c r="BO93" i="314"/>
  <c r="BN93" i="314"/>
  <c r="BM93" i="314"/>
  <c r="BL93" i="314"/>
  <c r="BK93" i="314"/>
  <c r="BJ93" i="314"/>
  <c r="BO92" i="314"/>
  <c r="BN92" i="314"/>
  <c r="BM92" i="314"/>
  <c r="BL92" i="314"/>
  <c r="BK92" i="314"/>
  <c r="BJ92" i="314"/>
  <c r="BO91" i="314"/>
  <c r="BN91" i="314"/>
  <c r="BM91" i="314"/>
  <c r="BL91" i="314"/>
  <c r="BK91" i="314"/>
  <c r="BJ91" i="314"/>
  <c r="BO90" i="314"/>
  <c r="BN90" i="314"/>
  <c r="BM90" i="314"/>
  <c r="BL90" i="314"/>
  <c r="BK90" i="314"/>
  <c r="BJ90" i="314"/>
  <c r="BO89" i="314"/>
  <c r="BN89" i="314"/>
  <c r="BM89" i="314"/>
  <c r="BL89" i="314"/>
  <c r="BK89" i="314"/>
  <c r="BJ89" i="314"/>
  <c r="BV77" i="314"/>
  <c r="BV76" i="314"/>
  <c r="BS76" i="314"/>
  <c r="CC75" i="314"/>
  <c r="CC74" i="314"/>
  <c r="C74" i="314"/>
  <c r="BV73" i="314"/>
  <c r="BS73" i="314"/>
  <c r="Q73" i="314"/>
  <c r="AA67" i="314" s="1"/>
  <c r="C73" i="314"/>
  <c r="BV72" i="314"/>
  <c r="BS72" i="314"/>
  <c r="BO72" i="314"/>
  <c r="BN72" i="314"/>
  <c r="BM72" i="314"/>
  <c r="BL72" i="314"/>
  <c r="BK72" i="314"/>
  <c r="BJ72" i="314"/>
  <c r="BP72" i="314" s="1"/>
  <c r="W72" i="314"/>
  <c r="V72" i="314"/>
  <c r="S72" i="314"/>
  <c r="R72" i="314"/>
  <c r="O72" i="314"/>
  <c r="N72" i="314"/>
  <c r="L72" i="314"/>
  <c r="CH71" i="314"/>
  <c r="BO71" i="314"/>
  <c r="BN71" i="314"/>
  <c r="BM71" i="314"/>
  <c r="BL71" i="314"/>
  <c r="BK71" i="314"/>
  <c r="BJ71" i="314"/>
  <c r="BP71" i="314" s="1"/>
  <c r="X71" i="314"/>
  <c r="U71" i="314"/>
  <c r="T71" i="314"/>
  <c r="Q71" i="314"/>
  <c r="P71" i="314"/>
  <c r="M71" i="314"/>
  <c r="L71" i="314"/>
  <c r="CH70" i="314"/>
  <c r="BO70" i="314"/>
  <c r="BN70" i="314"/>
  <c r="BM70" i="314"/>
  <c r="BL70" i="314"/>
  <c r="BK70" i="314"/>
  <c r="BJ70" i="314"/>
  <c r="BP70" i="314" s="1"/>
  <c r="X70" i="314"/>
  <c r="X73" i="314" s="1"/>
  <c r="AB70" i="314" s="1"/>
  <c r="AL70" i="314" s="1"/>
  <c r="AW70" i="314" s="1"/>
  <c r="V70" i="314"/>
  <c r="V74" i="314" s="1"/>
  <c r="T70" i="314"/>
  <c r="R70" i="314"/>
  <c r="P70" i="314"/>
  <c r="P73" i="314" s="1"/>
  <c r="Z70" i="314" s="1"/>
  <c r="N70" i="314"/>
  <c r="N74" i="314" s="1"/>
  <c r="L70" i="314"/>
  <c r="C70" i="314"/>
  <c r="BV69" i="314"/>
  <c r="BO69" i="314"/>
  <c r="BN69" i="314"/>
  <c r="BM69" i="314"/>
  <c r="BL69" i="314"/>
  <c r="BP69" i="314" s="1"/>
  <c r="BK69" i="314"/>
  <c r="BJ69" i="314"/>
  <c r="AI69" i="314"/>
  <c r="AT69" i="314" s="1"/>
  <c r="W69" i="314"/>
  <c r="U69" i="314"/>
  <c r="S69" i="314"/>
  <c r="Q69" i="314"/>
  <c r="Q74" i="314" s="1"/>
  <c r="O69" i="314"/>
  <c r="M69" i="314"/>
  <c r="L69" i="314"/>
  <c r="BV68" i="314"/>
  <c r="BS68" i="314"/>
  <c r="BO68" i="314"/>
  <c r="BN68" i="314"/>
  <c r="BM68" i="314"/>
  <c r="BL68" i="314"/>
  <c r="BP68" i="314" s="1"/>
  <c r="BK68" i="314"/>
  <c r="BJ68" i="314"/>
  <c r="AI68" i="314"/>
  <c r="AT68" i="314" s="1"/>
  <c r="X68" i="314"/>
  <c r="X74" i="314" s="1"/>
  <c r="W68" i="314"/>
  <c r="W73" i="314" s="1"/>
  <c r="T68" i="314"/>
  <c r="T73" i="314" s="1"/>
  <c r="AA70" i="314" s="1"/>
  <c r="S68" i="314"/>
  <c r="P68" i="314"/>
  <c r="P74" i="314" s="1"/>
  <c r="O68" i="314"/>
  <c r="O73" i="314" s="1"/>
  <c r="L68" i="314"/>
  <c r="H68" i="314"/>
  <c r="H71" i="314" s="1"/>
  <c r="C68" i="314"/>
  <c r="H72" i="314" s="1"/>
  <c r="CC67" i="314"/>
  <c r="BO67" i="314"/>
  <c r="BN67" i="314"/>
  <c r="BM67" i="314"/>
  <c r="BL67" i="314"/>
  <c r="BK67" i="314"/>
  <c r="BJ67" i="314"/>
  <c r="BP67" i="314" s="1"/>
  <c r="V67" i="314"/>
  <c r="V73" i="314" s="1"/>
  <c r="AB68" i="314" s="1"/>
  <c r="AL68" i="314" s="1"/>
  <c r="AW68" i="314" s="1"/>
  <c r="U67" i="314"/>
  <c r="U73" i="314" s="1"/>
  <c r="AB67" i="314" s="1"/>
  <c r="AL67" i="314" s="1"/>
  <c r="AW67" i="314" s="1"/>
  <c r="R67" i="314"/>
  <c r="R73" i="314" s="1"/>
  <c r="Q67" i="314"/>
  <c r="N67" i="314"/>
  <c r="N73" i="314" s="1"/>
  <c r="Z68" i="314" s="1"/>
  <c r="M67" i="314"/>
  <c r="M73" i="314" s="1"/>
  <c r="Z67" i="314" s="1"/>
  <c r="L67" i="314"/>
  <c r="H67" i="314"/>
  <c r="C72" i="314" s="1"/>
  <c r="C67" i="314"/>
  <c r="C71" i="314" s="1"/>
  <c r="CC66" i="314"/>
  <c r="AP66" i="314"/>
  <c r="BV65" i="314"/>
  <c r="BS65" i="314"/>
  <c r="BV64" i="314"/>
  <c r="BS64" i="314"/>
  <c r="C62" i="314"/>
  <c r="BV61" i="314"/>
  <c r="BO61" i="314"/>
  <c r="BN61" i="314"/>
  <c r="BM61" i="314"/>
  <c r="BL61" i="314"/>
  <c r="BK61" i="314"/>
  <c r="BJ61" i="314"/>
  <c r="BP61" i="314" s="1"/>
  <c r="W61" i="314"/>
  <c r="V61" i="314"/>
  <c r="S61" i="314"/>
  <c r="R61" i="314"/>
  <c r="O61" i="314"/>
  <c r="N61" i="314"/>
  <c r="L61" i="314"/>
  <c r="CM60" i="314"/>
  <c r="BV60" i="314"/>
  <c r="BS60" i="314"/>
  <c r="BO60" i="314"/>
  <c r="BN60" i="314"/>
  <c r="BM60" i="314"/>
  <c r="BL60" i="314"/>
  <c r="BK60" i="314"/>
  <c r="BJ60" i="314"/>
  <c r="BP60" i="314" s="1"/>
  <c r="X60" i="314"/>
  <c r="U60" i="314"/>
  <c r="T60" i="314"/>
  <c r="T62" i="314" s="1"/>
  <c r="AA59" i="314" s="1"/>
  <c r="Q60" i="314"/>
  <c r="P60" i="314"/>
  <c r="M60" i="314"/>
  <c r="L60" i="314"/>
  <c r="CM59" i="314"/>
  <c r="CC59" i="314"/>
  <c r="BO59" i="314"/>
  <c r="BN59" i="314"/>
  <c r="BM59" i="314"/>
  <c r="BL59" i="314"/>
  <c r="BK59" i="314"/>
  <c r="BJ59" i="314"/>
  <c r="BP59" i="314" s="1"/>
  <c r="X59" i="314"/>
  <c r="V59" i="314"/>
  <c r="T59" i="314"/>
  <c r="R59" i="314"/>
  <c r="P59" i="314"/>
  <c r="N59" i="314"/>
  <c r="L59" i="314"/>
  <c r="C59" i="314"/>
  <c r="CC58" i="314"/>
  <c r="BO58" i="314"/>
  <c r="BN58" i="314"/>
  <c r="BM58" i="314"/>
  <c r="BL58" i="314"/>
  <c r="BP58" i="314" s="1"/>
  <c r="BK58" i="314"/>
  <c r="BJ58" i="314"/>
  <c r="AI58" i="314"/>
  <c r="AP55" i="314" s="1"/>
  <c r="W58" i="314"/>
  <c r="U58" i="314"/>
  <c r="S58" i="314"/>
  <c r="Q58" i="314"/>
  <c r="Q62" i="314" s="1"/>
  <c r="AA56" i="314" s="1"/>
  <c r="O58" i="314"/>
  <c r="M58" i="314"/>
  <c r="L58" i="314"/>
  <c r="BV57" i="314"/>
  <c r="BO57" i="314"/>
  <c r="BN57" i="314"/>
  <c r="BM57" i="314"/>
  <c r="BL57" i="314"/>
  <c r="BK57" i="314"/>
  <c r="BJ57" i="314"/>
  <c r="BP57" i="314" s="1"/>
  <c r="X57" i="314"/>
  <c r="X62" i="314" s="1"/>
  <c r="AB59" i="314" s="1"/>
  <c r="AL59" i="314" s="1"/>
  <c r="AW59" i="314" s="1"/>
  <c r="W57" i="314"/>
  <c r="W62" i="314" s="1"/>
  <c r="AB58" i="314" s="1"/>
  <c r="AL58" i="314" s="1"/>
  <c r="AW58" i="314" s="1"/>
  <c r="T57" i="314"/>
  <c r="S57" i="314"/>
  <c r="S62" i="314" s="1"/>
  <c r="AA58" i="314" s="1"/>
  <c r="P57" i="314"/>
  <c r="P62" i="314" s="1"/>
  <c r="Z59" i="314" s="1"/>
  <c r="O57" i="314"/>
  <c r="O62" i="314" s="1"/>
  <c r="Z58" i="314" s="1"/>
  <c r="L57" i="314"/>
  <c r="H57" i="314"/>
  <c r="H60" i="314" s="1"/>
  <c r="C57" i="314"/>
  <c r="H58" i="314" s="1"/>
  <c r="BV56" i="314"/>
  <c r="BS56" i="314"/>
  <c r="BO56" i="314"/>
  <c r="BN56" i="314"/>
  <c r="BM56" i="314"/>
  <c r="BL56" i="314"/>
  <c r="BK56" i="314"/>
  <c r="BJ56" i="314"/>
  <c r="BP56" i="314" s="1"/>
  <c r="V56" i="314"/>
  <c r="V62" i="314" s="1"/>
  <c r="AB57" i="314" s="1"/>
  <c r="AL57" i="314" s="1"/>
  <c r="AW57" i="314" s="1"/>
  <c r="U56" i="314"/>
  <c r="U62" i="314" s="1"/>
  <c r="AB56" i="314" s="1"/>
  <c r="AL56" i="314" s="1"/>
  <c r="AW56" i="314" s="1"/>
  <c r="R56" i="314"/>
  <c r="R62" i="314" s="1"/>
  <c r="AA57" i="314" s="1"/>
  <c r="Q56" i="314"/>
  <c r="N56" i="314"/>
  <c r="N62" i="314" s="1"/>
  <c r="Z57" i="314" s="1"/>
  <c r="M56" i="314"/>
  <c r="M62" i="314" s="1"/>
  <c r="Z56" i="314" s="1"/>
  <c r="L56" i="314"/>
  <c r="H56" i="314"/>
  <c r="C61" i="314" s="1"/>
  <c r="C56" i="314"/>
  <c r="C60" i="314" s="1"/>
  <c r="CH55" i="314"/>
  <c r="CH54" i="314"/>
  <c r="BV53" i="314"/>
  <c r="BS53" i="314"/>
  <c r="BV52" i="314"/>
  <c r="BS52" i="314"/>
  <c r="CC51" i="314"/>
  <c r="C51" i="314"/>
  <c r="CC50" i="314"/>
  <c r="BO50" i="314"/>
  <c r="BN50" i="314"/>
  <c r="BM50" i="314"/>
  <c r="BL50" i="314"/>
  <c r="BP50" i="314" s="1"/>
  <c r="BK50" i="314"/>
  <c r="BJ50" i="314"/>
  <c r="W50" i="314"/>
  <c r="W51" i="314" s="1"/>
  <c r="AB47" i="314" s="1"/>
  <c r="AL47" i="314" s="1"/>
  <c r="AW47" i="314" s="1"/>
  <c r="V50" i="314"/>
  <c r="S50" i="314"/>
  <c r="R50" i="314"/>
  <c r="O50" i="314"/>
  <c r="O51" i="314" s="1"/>
  <c r="Z47" i="314" s="1"/>
  <c r="N50" i="314"/>
  <c r="L50" i="314"/>
  <c r="H50" i="314"/>
  <c r="BV49" i="314"/>
  <c r="BS49" i="314"/>
  <c r="BO49" i="314"/>
  <c r="BN49" i="314"/>
  <c r="BM49" i="314"/>
  <c r="BL49" i="314"/>
  <c r="BK49" i="314"/>
  <c r="BJ49" i="314"/>
  <c r="BP49" i="314" s="1"/>
  <c r="X49" i="314"/>
  <c r="U49" i="314"/>
  <c r="T49" i="314"/>
  <c r="Q49" i="314"/>
  <c r="P49" i="314"/>
  <c r="M49" i="314"/>
  <c r="L49" i="314"/>
  <c r="H49" i="314"/>
  <c r="BV48" i="314"/>
  <c r="BS48" i="314"/>
  <c r="BO48" i="314"/>
  <c r="BN48" i="314"/>
  <c r="BM48" i="314"/>
  <c r="BL48" i="314"/>
  <c r="BK48" i="314"/>
  <c r="BJ48" i="314"/>
  <c r="BP48" i="314" s="1"/>
  <c r="X48" i="314"/>
  <c r="X51" i="314" s="1"/>
  <c r="AB48" i="314" s="1"/>
  <c r="AL48" i="314" s="1"/>
  <c r="AW48" i="314" s="1"/>
  <c r="V48" i="314"/>
  <c r="T48" i="314"/>
  <c r="R48" i="314"/>
  <c r="P48" i="314"/>
  <c r="P51" i="314" s="1"/>
  <c r="Z48" i="314" s="1"/>
  <c r="N48" i="314"/>
  <c r="L48" i="314"/>
  <c r="BO47" i="314"/>
  <c r="BN47" i="314"/>
  <c r="BM47" i="314"/>
  <c r="BL47" i="314"/>
  <c r="BP47" i="314" s="1"/>
  <c r="BK47" i="314"/>
  <c r="BJ47" i="314"/>
  <c r="AI47" i="314"/>
  <c r="AT47" i="314" s="1"/>
  <c r="W47" i="314"/>
  <c r="U47" i="314"/>
  <c r="S47" i="314"/>
  <c r="Q47" i="314"/>
  <c r="O47" i="314"/>
  <c r="M47" i="314"/>
  <c r="L47" i="314"/>
  <c r="BO46" i="314"/>
  <c r="BN46" i="314"/>
  <c r="BM46" i="314"/>
  <c r="BL46" i="314"/>
  <c r="BP46" i="314" s="1"/>
  <c r="BK46" i="314"/>
  <c r="BJ46" i="314"/>
  <c r="X46" i="314"/>
  <c r="W46" i="314"/>
  <c r="T46" i="314"/>
  <c r="T51" i="314" s="1"/>
  <c r="AA48" i="314" s="1"/>
  <c r="S46" i="314"/>
  <c r="S51" i="314" s="1"/>
  <c r="AA47" i="314" s="1"/>
  <c r="P46" i="314"/>
  <c r="O46" i="314"/>
  <c r="L46" i="314"/>
  <c r="H46" i="314"/>
  <c r="AI48" i="314" s="1"/>
  <c r="C46" i="314"/>
  <c r="H47" i="314" s="1"/>
  <c r="BO45" i="314"/>
  <c r="BN45" i="314"/>
  <c r="BM45" i="314"/>
  <c r="BL45" i="314"/>
  <c r="BK45" i="314"/>
  <c r="BJ45" i="314"/>
  <c r="BP45" i="314" s="1"/>
  <c r="V45" i="314"/>
  <c r="V51" i="314" s="1"/>
  <c r="AB46" i="314" s="1"/>
  <c r="AL46" i="314" s="1"/>
  <c r="AW46" i="314" s="1"/>
  <c r="U45" i="314"/>
  <c r="U51" i="314" s="1"/>
  <c r="AB45" i="314" s="1"/>
  <c r="AL45" i="314" s="1"/>
  <c r="AW45" i="314" s="1"/>
  <c r="R45" i="314"/>
  <c r="R51" i="314" s="1"/>
  <c r="AA46" i="314" s="1"/>
  <c r="Q45" i="314"/>
  <c r="Q51" i="314" s="1"/>
  <c r="AA45" i="314" s="1"/>
  <c r="N45" i="314"/>
  <c r="N51" i="314" s="1"/>
  <c r="Z46" i="314" s="1"/>
  <c r="M45" i="314"/>
  <c r="M51" i="314" s="1"/>
  <c r="Z45" i="314" s="1"/>
  <c r="L45" i="314"/>
  <c r="H45" i="314"/>
  <c r="C48" i="314" s="1"/>
  <c r="C45" i="314"/>
  <c r="C49" i="314" s="1"/>
  <c r="CT44" i="314"/>
  <c r="CP44" i="314"/>
  <c r="CK44" i="314"/>
  <c r="CF44" i="314"/>
  <c r="BY44" i="314"/>
  <c r="AP44" i="314"/>
  <c r="C40" i="314"/>
  <c r="BO39" i="314"/>
  <c r="BN39" i="314"/>
  <c r="BM39" i="314"/>
  <c r="BL39" i="314"/>
  <c r="BP39" i="314" s="1"/>
  <c r="BK39" i="314"/>
  <c r="BJ39" i="314"/>
  <c r="W39" i="314"/>
  <c r="V39" i="314"/>
  <c r="S39" i="314"/>
  <c r="S40" i="314" s="1"/>
  <c r="AA36" i="314" s="1"/>
  <c r="R39" i="314"/>
  <c r="O39" i="314"/>
  <c r="N39" i="314"/>
  <c r="L39" i="314"/>
  <c r="H39" i="314"/>
  <c r="BO38" i="314"/>
  <c r="BN38" i="314"/>
  <c r="BM38" i="314"/>
  <c r="BL38" i="314"/>
  <c r="BP38" i="314" s="1"/>
  <c r="BK38" i="314"/>
  <c r="BJ38" i="314"/>
  <c r="X38" i="314"/>
  <c r="U38" i="314"/>
  <c r="T38" i="314"/>
  <c r="Q38" i="314"/>
  <c r="P38" i="314"/>
  <c r="M38" i="314"/>
  <c r="L38" i="314"/>
  <c r="BO37" i="314"/>
  <c r="BN37" i="314"/>
  <c r="BM37" i="314"/>
  <c r="BL37" i="314"/>
  <c r="BP37" i="314" s="1"/>
  <c r="BK37" i="314"/>
  <c r="BJ37" i="314"/>
  <c r="AI37" i="314"/>
  <c r="AQ33" i="314" s="1"/>
  <c r="X37" i="314"/>
  <c r="V37" i="314"/>
  <c r="V40" i="314" s="1"/>
  <c r="AB35" i="314" s="1"/>
  <c r="AL35" i="314" s="1"/>
  <c r="AW35" i="314" s="1"/>
  <c r="T37" i="314"/>
  <c r="R37" i="314"/>
  <c r="P37" i="314"/>
  <c r="N37" i="314"/>
  <c r="N40" i="314" s="1"/>
  <c r="Z35" i="314" s="1"/>
  <c r="L37" i="314"/>
  <c r="BO36" i="314"/>
  <c r="BN36" i="314"/>
  <c r="BM36" i="314"/>
  <c r="BL36" i="314"/>
  <c r="BP36" i="314" s="1"/>
  <c r="BK36" i="314"/>
  <c r="BJ36" i="314"/>
  <c r="AI36" i="314"/>
  <c r="AT36" i="314" s="1"/>
  <c r="W36" i="314"/>
  <c r="U36" i="314"/>
  <c r="S36" i="314"/>
  <c r="Q36" i="314"/>
  <c r="O36" i="314"/>
  <c r="M36" i="314"/>
  <c r="L36" i="314"/>
  <c r="BO35" i="314"/>
  <c r="BN35" i="314"/>
  <c r="BM35" i="314"/>
  <c r="BL35" i="314"/>
  <c r="BP35" i="314" s="1"/>
  <c r="BK35" i="314"/>
  <c r="BJ35" i="314"/>
  <c r="AI35" i="314"/>
  <c r="AT35" i="314" s="1"/>
  <c r="X35" i="314"/>
  <c r="X40" i="314" s="1"/>
  <c r="AB37" i="314" s="1"/>
  <c r="AL37" i="314" s="1"/>
  <c r="AW37" i="314" s="1"/>
  <c r="W35" i="314"/>
  <c r="W40" i="314" s="1"/>
  <c r="AB36" i="314" s="1"/>
  <c r="AL36" i="314" s="1"/>
  <c r="AW36" i="314" s="1"/>
  <c r="T35" i="314"/>
  <c r="T40" i="314" s="1"/>
  <c r="AA37" i="314" s="1"/>
  <c r="S35" i="314"/>
  <c r="P35" i="314"/>
  <c r="P40" i="314" s="1"/>
  <c r="Z37" i="314" s="1"/>
  <c r="O35" i="314"/>
  <c r="O40" i="314" s="1"/>
  <c r="Z36" i="314" s="1"/>
  <c r="L35" i="314"/>
  <c r="H35" i="314"/>
  <c r="H38" i="314" s="1"/>
  <c r="C35" i="314"/>
  <c r="H36" i="314" s="1"/>
  <c r="BO34" i="314"/>
  <c r="BN34" i="314"/>
  <c r="BM34" i="314"/>
  <c r="BL34" i="314"/>
  <c r="BP34" i="314" s="1"/>
  <c r="BK34" i="314"/>
  <c r="BJ34" i="314"/>
  <c r="AI34" i="314"/>
  <c r="AT34" i="314" s="1"/>
  <c r="V34" i="314"/>
  <c r="U34" i="314"/>
  <c r="U40" i="314" s="1"/>
  <c r="AB34" i="314" s="1"/>
  <c r="AL34" i="314" s="1"/>
  <c r="AW34" i="314" s="1"/>
  <c r="R34" i="314"/>
  <c r="R40" i="314" s="1"/>
  <c r="AA35" i="314" s="1"/>
  <c r="Q34" i="314"/>
  <c r="Q40" i="314" s="1"/>
  <c r="AA34" i="314" s="1"/>
  <c r="N34" i="314"/>
  <c r="M34" i="314"/>
  <c r="M40" i="314" s="1"/>
  <c r="Z34" i="314" s="1"/>
  <c r="L34" i="314"/>
  <c r="H34" i="314"/>
  <c r="C39" i="314" s="1"/>
  <c r="C34" i="314"/>
  <c r="C38" i="314" s="1"/>
  <c r="AO33" i="314"/>
  <c r="AN33" i="314"/>
  <c r="C29" i="314"/>
  <c r="BO28" i="314"/>
  <c r="BN28" i="314"/>
  <c r="BM28" i="314"/>
  <c r="BL28" i="314"/>
  <c r="BP28" i="314" s="1"/>
  <c r="BK28" i="314"/>
  <c r="BJ28" i="314"/>
  <c r="W28" i="314"/>
  <c r="V28" i="314"/>
  <c r="S28" i="314"/>
  <c r="R28" i="314"/>
  <c r="O28" i="314"/>
  <c r="N28" i="314"/>
  <c r="L28" i="314"/>
  <c r="H28" i="314"/>
  <c r="BO27" i="314"/>
  <c r="BN27" i="314"/>
  <c r="BM27" i="314"/>
  <c r="BL27" i="314"/>
  <c r="BK27" i="314"/>
  <c r="BJ27" i="314"/>
  <c r="BP27" i="314" s="1"/>
  <c r="X27" i="314"/>
  <c r="U27" i="314"/>
  <c r="T27" i="314"/>
  <c r="Q27" i="314"/>
  <c r="P27" i="314"/>
  <c r="M27" i="314"/>
  <c r="L27" i="314"/>
  <c r="H27" i="314"/>
  <c r="BO26" i="314"/>
  <c r="BN26" i="314"/>
  <c r="BM26" i="314"/>
  <c r="BL26" i="314"/>
  <c r="BK26" i="314"/>
  <c r="BJ26" i="314"/>
  <c r="BP26" i="314" s="1"/>
  <c r="X26" i="314"/>
  <c r="V26" i="314"/>
  <c r="T26" i="314"/>
  <c r="R26" i="314"/>
  <c r="R29" i="314" s="1"/>
  <c r="AA24" i="314" s="1"/>
  <c r="P26" i="314"/>
  <c r="N26" i="314"/>
  <c r="L26" i="314"/>
  <c r="H26" i="314"/>
  <c r="BO25" i="314"/>
  <c r="BN25" i="314"/>
  <c r="BM25" i="314"/>
  <c r="BL25" i="314"/>
  <c r="BP25" i="314" s="1"/>
  <c r="BK25" i="314"/>
  <c r="BJ25" i="314"/>
  <c r="AI25" i="314"/>
  <c r="AT25" i="314" s="1"/>
  <c r="W25" i="314"/>
  <c r="U25" i="314"/>
  <c r="S25" i="314"/>
  <c r="S29" i="314" s="1"/>
  <c r="AA25" i="314" s="1"/>
  <c r="Q25" i="314"/>
  <c r="O25" i="314"/>
  <c r="M25" i="314"/>
  <c r="L25" i="314"/>
  <c r="H25" i="314"/>
  <c r="BO24" i="314"/>
  <c r="BN24" i="314"/>
  <c r="BM24" i="314"/>
  <c r="BL24" i="314"/>
  <c r="BP24" i="314" s="1"/>
  <c r="BK24" i="314"/>
  <c r="BJ24" i="314"/>
  <c r="X24" i="314"/>
  <c r="X29" i="314" s="1"/>
  <c r="AB26" i="314" s="1"/>
  <c r="AL26" i="314" s="1"/>
  <c r="AW26" i="314" s="1"/>
  <c r="W24" i="314"/>
  <c r="W29" i="314" s="1"/>
  <c r="AB25" i="314" s="1"/>
  <c r="AL25" i="314" s="1"/>
  <c r="AW25" i="314" s="1"/>
  <c r="T24" i="314"/>
  <c r="T29" i="314" s="1"/>
  <c r="AA26" i="314" s="1"/>
  <c r="S24" i="314"/>
  <c r="P24" i="314"/>
  <c r="P29" i="314" s="1"/>
  <c r="Z26" i="314" s="1"/>
  <c r="O24" i="314"/>
  <c r="O29" i="314" s="1"/>
  <c r="Z25" i="314" s="1"/>
  <c r="L24" i="314"/>
  <c r="H24" i="314"/>
  <c r="AI26" i="314" s="1"/>
  <c r="C24" i="314"/>
  <c r="CK23" i="314"/>
  <c r="CA23" i="314"/>
  <c r="BO23" i="314"/>
  <c r="BN23" i="314"/>
  <c r="BM23" i="314"/>
  <c r="BL23" i="314"/>
  <c r="BK23" i="314"/>
  <c r="BJ23" i="314"/>
  <c r="BP23" i="314" s="1"/>
  <c r="V23" i="314"/>
  <c r="V29" i="314" s="1"/>
  <c r="AB24" i="314" s="1"/>
  <c r="AL24" i="314" s="1"/>
  <c r="AW24" i="314" s="1"/>
  <c r="U23" i="314"/>
  <c r="U29" i="314" s="1"/>
  <c r="AB23" i="314" s="1"/>
  <c r="AL23" i="314" s="1"/>
  <c r="AW23" i="314" s="1"/>
  <c r="R23" i="314"/>
  <c r="Q23" i="314"/>
  <c r="Q29" i="314" s="1"/>
  <c r="AA23" i="314" s="1"/>
  <c r="N23" i="314"/>
  <c r="N29" i="314" s="1"/>
  <c r="Z24" i="314" s="1"/>
  <c r="M23" i="314"/>
  <c r="M29" i="314" s="1"/>
  <c r="Z23" i="314" s="1"/>
  <c r="L23" i="314"/>
  <c r="H23" i="314"/>
  <c r="C26" i="314" s="1"/>
  <c r="C23" i="314"/>
  <c r="C27" i="314" s="1"/>
  <c r="AP22" i="314"/>
  <c r="CF19" i="314"/>
  <c r="U18" i="314"/>
  <c r="AB12" i="314" s="1"/>
  <c r="AL12" i="314" s="1"/>
  <c r="AW12" i="314" s="1"/>
  <c r="T18" i="314"/>
  <c r="AA15" i="314" s="1"/>
  <c r="M18" i="314"/>
  <c r="C18" i="314"/>
  <c r="BO17" i="314"/>
  <c r="BN17" i="314"/>
  <c r="BM17" i="314"/>
  <c r="BL17" i="314"/>
  <c r="BK17" i="314"/>
  <c r="BJ17" i="314"/>
  <c r="BP17" i="314" s="1"/>
  <c r="W17" i="314"/>
  <c r="V17" i="314"/>
  <c r="S17" i="314"/>
  <c r="R17" i="314"/>
  <c r="O17" i="314"/>
  <c r="N17" i="314"/>
  <c r="L17" i="314"/>
  <c r="BO16" i="314"/>
  <c r="BN16" i="314"/>
  <c r="BM16" i="314"/>
  <c r="BL16" i="314"/>
  <c r="BK16" i="314"/>
  <c r="BJ16" i="314"/>
  <c r="BP16" i="314" s="1"/>
  <c r="X16" i="314"/>
  <c r="U16" i="314"/>
  <c r="T16" i="314"/>
  <c r="Q16" i="314"/>
  <c r="P16" i="314"/>
  <c r="M16" i="314"/>
  <c r="L16" i="314"/>
  <c r="BO15" i="314"/>
  <c r="BN15" i="314"/>
  <c r="BM15" i="314"/>
  <c r="BL15" i="314"/>
  <c r="BK15" i="314"/>
  <c r="BJ15" i="314"/>
  <c r="BP15" i="314" s="1"/>
  <c r="X15" i="314"/>
  <c r="V15" i="314"/>
  <c r="T15" i="314"/>
  <c r="R15" i="314"/>
  <c r="P15" i="314"/>
  <c r="N15" i="314"/>
  <c r="L15" i="314"/>
  <c r="BO14" i="314"/>
  <c r="BN14" i="314"/>
  <c r="BM14" i="314"/>
  <c r="BL14" i="314"/>
  <c r="BK14" i="314"/>
  <c r="BJ14" i="314"/>
  <c r="BP14" i="314" s="1"/>
  <c r="W14" i="314"/>
  <c r="U14" i="314"/>
  <c r="S14" i="314"/>
  <c r="Q14" i="314"/>
  <c r="O14" i="314"/>
  <c r="M14" i="314"/>
  <c r="L14" i="314"/>
  <c r="BO13" i="314"/>
  <c r="BN13" i="314"/>
  <c r="BM13" i="314"/>
  <c r="BL13" i="314"/>
  <c r="BK13" i="314"/>
  <c r="BJ13" i="314"/>
  <c r="BP13" i="314" s="1"/>
  <c r="X13" i="314"/>
  <c r="X18" i="314" s="1"/>
  <c r="AB15" i="314" s="1"/>
  <c r="AL15" i="314" s="1"/>
  <c r="AW15" i="314" s="1"/>
  <c r="W13" i="314"/>
  <c r="W18" i="314" s="1"/>
  <c r="AB14" i="314" s="1"/>
  <c r="AL14" i="314" s="1"/>
  <c r="AW14" i="314" s="1"/>
  <c r="T13" i="314"/>
  <c r="S13" i="314"/>
  <c r="S18" i="314" s="1"/>
  <c r="AA14" i="314" s="1"/>
  <c r="P13" i="314"/>
  <c r="P18" i="314" s="1"/>
  <c r="Z15" i="314" s="1"/>
  <c r="O13" i="314"/>
  <c r="O18" i="314" s="1"/>
  <c r="Z14" i="314" s="1"/>
  <c r="L13" i="314"/>
  <c r="H13" i="314"/>
  <c r="AI15" i="314" s="1"/>
  <c r="C13" i="314"/>
  <c r="H14" i="314" s="1"/>
  <c r="BO12" i="314"/>
  <c r="BN12" i="314"/>
  <c r="BM12" i="314"/>
  <c r="BL12" i="314"/>
  <c r="BK12" i="314"/>
  <c r="BJ12" i="314"/>
  <c r="BP12" i="314" s="1"/>
  <c r="Z12" i="314"/>
  <c r="V12" i="314"/>
  <c r="V18" i="314" s="1"/>
  <c r="AB13" i="314" s="1"/>
  <c r="AL13" i="314" s="1"/>
  <c r="AW13" i="314" s="1"/>
  <c r="U12" i="314"/>
  <c r="R12" i="314"/>
  <c r="R18" i="314" s="1"/>
  <c r="AA13" i="314" s="1"/>
  <c r="Q12" i="314"/>
  <c r="Q18" i="314" s="1"/>
  <c r="AA12" i="314" s="1"/>
  <c r="N12" i="314"/>
  <c r="N18" i="314" s="1"/>
  <c r="Z13" i="314" s="1"/>
  <c r="M12" i="314"/>
  <c r="L12" i="314"/>
  <c r="H12" i="314"/>
  <c r="C17" i="314" s="1"/>
  <c r="C12" i="314"/>
  <c r="C16" i="314" s="1"/>
  <c r="BO94" i="313"/>
  <c r="BN94" i="313"/>
  <c r="BM94" i="313"/>
  <c r="BL94" i="313"/>
  <c r="BK94" i="313"/>
  <c r="BJ94" i="313"/>
  <c r="BO93" i="313"/>
  <c r="BN93" i="313"/>
  <c r="BM93" i="313"/>
  <c r="BL93" i="313"/>
  <c r="BK93" i="313"/>
  <c r="BJ93" i="313"/>
  <c r="BO92" i="313"/>
  <c r="BN92" i="313"/>
  <c r="BM92" i="313"/>
  <c r="BL92" i="313"/>
  <c r="BK92" i="313"/>
  <c r="BJ92" i="313"/>
  <c r="BO91" i="313"/>
  <c r="BN91" i="313"/>
  <c r="BM91" i="313"/>
  <c r="BL91" i="313"/>
  <c r="BK91" i="313"/>
  <c r="BJ91" i="313"/>
  <c r="BO90" i="313"/>
  <c r="BN90" i="313"/>
  <c r="BM90" i="313"/>
  <c r="BL90" i="313"/>
  <c r="BK90" i="313"/>
  <c r="BJ90" i="313"/>
  <c r="BO89" i="313"/>
  <c r="BN89" i="313"/>
  <c r="BM89" i="313"/>
  <c r="BL89" i="313"/>
  <c r="BK89" i="313"/>
  <c r="BJ89" i="313"/>
  <c r="BV77" i="313"/>
  <c r="BV76" i="313"/>
  <c r="BS76" i="313"/>
  <c r="CC75" i="313"/>
  <c r="CC74" i="313"/>
  <c r="C74" i="313"/>
  <c r="BV73" i="313"/>
  <c r="BS73" i="313"/>
  <c r="C73" i="313"/>
  <c r="BV72" i="313"/>
  <c r="BS72" i="313"/>
  <c r="BO72" i="313"/>
  <c r="BN72" i="313"/>
  <c r="BM72" i="313"/>
  <c r="BL72" i="313"/>
  <c r="BP72" i="313" s="1"/>
  <c r="BK72" i="313"/>
  <c r="BJ72" i="313"/>
  <c r="W72" i="313"/>
  <c r="V72" i="313"/>
  <c r="S72" i="313"/>
  <c r="R72" i="313"/>
  <c r="O72" i="313"/>
  <c r="N72" i="313"/>
  <c r="L72" i="313"/>
  <c r="CH71" i="313"/>
  <c r="BO71" i="313"/>
  <c r="BN71" i="313"/>
  <c r="BM71" i="313"/>
  <c r="BL71" i="313"/>
  <c r="BP71" i="313" s="1"/>
  <c r="BK71" i="313"/>
  <c r="BJ71" i="313"/>
  <c r="X71" i="313"/>
  <c r="U71" i="313"/>
  <c r="T71" i="313"/>
  <c r="Q71" i="313"/>
  <c r="P71" i="313"/>
  <c r="M71" i="313"/>
  <c r="L71" i="313"/>
  <c r="CH70" i="313"/>
  <c r="BO70" i="313"/>
  <c r="BN70" i="313"/>
  <c r="BM70" i="313"/>
  <c r="BL70" i="313"/>
  <c r="BP70" i="313" s="1"/>
  <c r="BK70" i="313"/>
  <c r="BJ70" i="313"/>
  <c r="AI70" i="313"/>
  <c r="AT70" i="313" s="1"/>
  <c r="X70" i="313"/>
  <c r="V70" i="313"/>
  <c r="T70" i="313"/>
  <c r="R70" i="313"/>
  <c r="R74" i="313" s="1"/>
  <c r="P70" i="313"/>
  <c r="N70" i="313"/>
  <c r="L70" i="313"/>
  <c r="BV69" i="313"/>
  <c r="BO69" i="313"/>
  <c r="BN69" i="313"/>
  <c r="BM69" i="313"/>
  <c r="BL69" i="313"/>
  <c r="BK69" i="313"/>
  <c r="BJ69" i="313"/>
  <c r="BP69" i="313" s="1"/>
  <c r="W69" i="313"/>
  <c r="U69" i="313"/>
  <c r="S69" i="313"/>
  <c r="Q69" i="313"/>
  <c r="O69" i="313"/>
  <c r="M69" i="313"/>
  <c r="L69" i="313"/>
  <c r="BV68" i="313"/>
  <c r="BS68" i="313"/>
  <c r="BO68" i="313"/>
  <c r="BN68" i="313"/>
  <c r="BM68" i="313"/>
  <c r="BL68" i="313"/>
  <c r="BK68" i="313"/>
  <c r="BJ68" i="313"/>
  <c r="AA68" i="313"/>
  <c r="AK68" i="313" s="1"/>
  <c r="X68" i="313"/>
  <c r="W68" i="313"/>
  <c r="T68" i="313"/>
  <c r="S68" i="313"/>
  <c r="P68" i="313"/>
  <c r="O68" i="313"/>
  <c r="L68" i="313"/>
  <c r="H68" i="313"/>
  <c r="C68" i="313"/>
  <c r="CC67" i="313"/>
  <c r="BO67" i="313"/>
  <c r="BN67" i="313"/>
  <c r="BM67" i="313"/>
  <c r="BL67" i="313"/>
  <c r="BK67" i="313"/>
  <c r="BJ67" i="313"/>
  <c r="BP67" i="313" s="1"/>
  <c r="V67" i="313"/>
  <c r="V73" i="313" s="1"/>
  <c r="AB68" i="313" s="1"/>
  <c r="AL68" i="313" s="1"/>
  <c r="AW68" i="313" s="1"/>
  <c r="U67" i="313"/>
  <c r="U73" i="313" s="1"/>
  <c r="AB67" i="313" s="1"/>
  <c r="AL67" i="313" s="1"/>
  <c r="AW67" i="313" s="1"/>
  <c r="R67" i="313"/>
  <c r="R73" i="313" s="1"/>
  <c r="Q67" i="313"/>
  <c r="N67" i="313"/>
  <c r="N73" i="313" s="1"/>
  <c r="Z68" i="313" s="1"/>
  <c r="M67" i="313"/>
  <c r="M73" i="313" s="1"/>
  <c r="Z67" i="313" s="1"/>
  <c r="L67" i="313"/>
  <c r="H67" i="313"/>
  <c r="C67" i="313"/>
  <c r="CC66" i="313"/>
  <c r="AQ66" i="313"/>
  <c r="BV65" i="313"/>
  <c r="BS65" i="313"/>
  <c r="BV64" i="313"/>
  <c r="BS64" i="313"/>
  <c r="U62" i="313"/>
  <c r="AB56" i="313" s="1"/>
  <c r="AL56" i="313" s="1"/>
  <c r="AW56" i="313" s="1"/>
  <c r="Q62" i="313"/>
  <c r="M62" i="313"/>
  <c r="Z56" i="313" s="1"/>
  <c r="C62" i="313"/>
  <c r="BV61" i="313"/>
  <c r="BO61" i="313"/>
  <c r="BN61" i="313"/>
  <c r="BM61" i="313"/>
  <c r="BL61" i="313"/>
  <c r="BK61" i="313"/>
  <c r="BJ61" i="313"/>
  <c r="BP61" i="313" s="1"/>
  <c r="W61" i="313"/>
  <c r="V61" i="313"/>
  <c r="S61" i="313"/>
  <c r="R61" i="313"/>
  <c r="O61" i="313"/>
  <c r="N61" i="313"/>
  <c r="L61" i="313"/>
  <c r="H61" i="313"/>
  <c r="CM60" i="313"/>
  <c r="BV60" i="313"/>
  <c r="BS60" i="313"/>
  <c r="BO60" i="313"/>
  <c r="BN60" i="313"/>
  <c r="BM60" i="313"/>
  <c r="BL60" i="313"/>
  <c r="BK60" i="313"/>
  <c r="BJ60" i="313"/>
  <c r="X60" i="313"/>
  <c r="U60" i="313"/>
  <c r="T60" i="313"/>
  <c r="Q60" i="313"/>
  <c r="P60" i="313"/>
  <c r="M60" i="313"/>
  <c r="L60" i="313"/>
  <c r="CM59" i="313"/>
  <c r="CC59" i="313"/>
  <c r="BO59" i="313"/>
  <c r="BN59" i="313"/>
  <c r="BM59" i="313"/>
  <c r="BL59" i="313"/>
  <c r="BK59" i="313"/>
  <c r="BJ59" i="313"/>
  <c r="BP59" i="313" s="1"/>
  <c r="AI59" i="313"/>
  <c r="X59" i="313"/>
  <c r="V59" i="313"/>
  <c r="T59" i="313"/>
  <c r="R59" i="313"/>
  <c r="P59" i="313"/>
  <c r="N59" i="313"/>
  <c r="L59" i="313"/>
  <c r="C59" i="313"/>
  <c r="CC58" i="313"/>
  <c r="BO58" i="313"/>
  <c r="BN58" i="313"/>
  <c r="BM58" i="313"/>
  <c r="BL58" i="313"/>
  <c r="BK58" i="313"/>
  <c r="BJ58" i="313"/>
  <c r="BP58" i="313" s="1"/>
  <c r="AT58" i="313"/>
  <c r="AI58" i="313"/>
  <c r="AP55" i="313" s="1"/>
  <c r="W58" i="313"/>
  <c r="U58" i="313"/>
  <c r="S58" i="313"/>
  <c r="Q58" i="313"/>
  <c r="O58" i="313"/>
  <c r="M58" i="313"/>
  <c r="L58" i="313"/>
  <c r="BV57" i="313"/>
  <c r="BO57" i="313"/>
  <c r="BN57" i="313"/>
  <c r="BM57" i="313"/>
  <c r="BL57" i="313"/>
  <c r="BK57" i="313"/>
  <c r="BJ57" i="313"/>
  <c r="X57" i="313"/>
  <c r="X62" i="313" s="1"/>
  <c r="AB59" i="313" s="1"/>
  <c r="AL59" i="313" s="1"/>
  <c r="AW59" i="313" s="1"/>
  <c r="W57" i="313"/>
  <c r="W62" i="313" s="1"/>
  <c r="AB58" i="313" s="1"/>
  <c r="AL58" i="313" s="1"/>
  <c r="AW58" i="313" s="1"/>
  <c r="T57" i="313"/>
  <c r="T62" i="313" s="1"/>
  <c r="AA59" i="313" s="1"/>
  <c r="S57" i="313"/>
  <c r="S62" i="313" s="1"/>
  <c r="AA58" i="313" s="1"/>
  <c r="P57" i="313"/>
  <c r="P62" i="313" s="1"/>
  <c r="Z59" i="313" s="1"/>
  <c r="O57" i="313"/>
  <c r="O62" i="313" s="1"/>
  <c r="Z58" i="313" s="1"/>
  <c r="L57" i="313"/>
  <c r="H57" i="313"/>
  <c r="C57" i="313"/>
  <c r="H58" i="313" s="1"/>
  <c r="BV56" i="313"/>
  <c r="BS56" i="313"/>
  <c r="BO56" i="313"/>
  <c r="BN56" i="313"/>
  <c r="BM56" i="313"/>
  <c r="BL56" i="313"/>
  <c r="BK56" i="313"/>
  <c r="BJ56" i="313"/>
  <c r="BP56" i="313" s="1"/>
  <c r="AV56" i="313"/>
  <c r="AM56" i="313"/>
  <c r="AK56" i="313"/>
  <c r="AE56" i="313"/>
  <c r="AC56" i="313"/>
  <c r="AA56" i="313"/>
  <c r="V56" i="313"/>
  <c r="U56" i="313"/>
  <c r="R56" i="313"/>
  <c r="R62" i="313" s="1"/>
  <c r="AA57" i="313" s="1"/>
  <c r="Q56" i="313"/>
  <c r="N56" i="313"/>
  <c r="M56" i="313"/>
  <c r="L56" i="313"/>
  <c r="H56" i="313"/>
  <c r="C61" i="313" s="1"/>
  <c r="C56" i="313"/>
  <c r="C60" i="313" s="1"/>
  <c r="CH55" i="313"/>
  <c r="CH54" i="313"/>
  <c r="BV53" i="313"/>
  <c r="BS53" i="313"/>
  <c r="BV52" i="313"/>
  <c r="BS52" i="313"/>
  <c r="CC51" i="313"/>
  <c r="T51" i="313"/>
  <c r="AA48" i="313" s="1"/>
  <c r="AK48" i="313" s="1"/>
  <c r="C51" i="313"/>
  <c r="CC50" i="313"/>
  <c r="BO50" i="313"/>
  <c r="BN50" i="313"/>
  <c r="BM50" i="313"/>
  <c r="BL50" i="313"/>
  <c r="BK50" i="313"/>
  <c r="BJ50" i="313"/>
  <c r="BP50" i="313" s="1"/>
  <c r="W50" i="313"/>
  <c r="V50" i="313"/>
  <c r="S50" i="313"/>
  <c r="R50" i="313"/>
  <c r="O50" i="313"/>
  <c r="N50" i="313"/>
  <c r="L50" i="313"/>
  <c r="BV49" i="313"/>
  <c r="BS49" i="313"/>
  <c r="BO49" i="313"/>
  <c r="BN49" i="313"/>
  <c r="BM49" i="313"/>
  <c r="BL49" i="313"/>
  <c r="BK49" i="313"/>
  <c r="BJ49" i="313"/>
  <c r="BP49" i="313" s="1"/>
  <c r="X49" i="313"/>
  <c r="U49" i="313"/>
  <c r="T49" i="313"/>
  <c r="Q49" i="313"/>
  <c r="P49" i="313"/>
  <c r="M49" i="313"/>
  <c r="L49" i="313"/>
  <c r="BV48" i="313"/>
  <c r="BS48" i="313"/>
  <c r="BO48" i="313"/>
  <c r="BN48" i="313"/>
  <c r="BM48" i="313"/>
  <c r="BL48" i="313"/>
  <c r="BP48" i="313" s="1"/>
  <c r="BK48" i="313"/>
  <c r="BJ48" i="313"/>
  <c r="AI48" i="313"/>
  <c r="AC48" i="313"/>
  <c r="X48" i="313"/>
  <c r="V48" i="313"/>
  <c r="T48" i="313"/>
  <c r="R48" i="313"/>
  <c r="P48" i="313"/>
  <c r="N48" i="313"/>
  <c r="L48" i="313"/>
  <c r="BO47" i="313"/>
  <c r="BN47" i="313"/>
  <c r="BM47" i="313"/>
  <c r="BL47" i="313"/>
  <c r="BK47" i="313"/>
  <c r="BP47" i="313" s="1"/>
  <c r="BJ47" i="313"/>
  <c r="AB47" i="313"/>
  <c r="AL47" i="313" s="1"/>
  <c r="AW47" i="313" s="1"/>
  <c r="W47" i="313"/>
  <c r="U47" i="313"/>
  <c r="S47" i="313"/>
  <c r="Q47" i="313"/>
  <c r="O47" i="313"/>
  <c r="M47" i="313"/>
  <c r="L47" i="313"/>
  <c r="BO46" i="313"/>
  <c r="BN46" i="313"/>
  <c r="BM46" i="313"/>
  <c r="BL46" i="313"/>
  <c r="BK46" i="313"/>
  <c r="BJ46" i="313"/>
  <c r="BP46" i="313" s="1"/>
  <c r="X46" i="313"/>
  <c r="X51" i="313" s="1"/>
  <c r="AB48" i="313" s="1"/>
  <c r="AL48" i="313" s="1"/>
  <c r="AW48" i="313" s="1"/>
  <c r="W46" i="313"/>
  <c r="W51" i="313" s="1"/>
  <c r="T46" i="313"/>
  <c r="S46" i="313"/>
  <c r="S51" i="313" s="1"/>
  <c r="AA47" i="313" s="1"/>
  <c r="P46" i="313"/>
  <c r="P51" i="313" s="1"/>
  <c r="Z48" i="313" s="1"/>
  <c r="O46" i="313"/>
  <c r="O51" i="313" s="1"/>
  <c r="Z47" i="313" s="1"/>
  <c r="L46" i="313"/>
  <c r="H46" i="313"/>
  <c r="H48" i="313" s="1"/>
  <c r="C46" i="313"/>
  <c r="BO45" i="313"/>
  <c r="BN45" i="313"/>
  <c r="BM45" i="313"/>
  <c r="BL45" i="313"/>
  <c r="BK45" i="313"/>
  <c r="BJ45" i="313"/>
  <c r="AJ45" i="313"/>
  <c r="AB45" i="313"/>
  <c r="AL45" i="313" s="1"/>
  <c r="AW45" i="313" s="1"/>
  <c r="AA45" i="313"/>
  <c r="AK45" i="313" s="1"/>
  <c r="V45" i="313"/>
  <c r="U45" i="313"/>
  <c r="U51" i="313" s="1"/>
  <c r="R45" i="313"/>
  <c r="R51" i="313" s="1"/>
  <c r="AA46" i="313" s="1"/>
  <c r="AK46" i="313" s="1"/>
  <c r="Q45" i="313"/>
  <c r="Q51" i="313" s="1"/>
  <c r="N45" i="313"/>
  <c r="M45" i="313"/>
  <c r="M51" i="313" s="1"/>
  <c r="Z45" i="313" s="1"/>
  <c r="L45" i="313"/>
  <c r="H45" i="313"/>
  <c r="C50" i="313" s="1"/>
  <c r="C45" i="313"/>
  <c r="CT44" i="313"/>
  <c r="CP44" i="313"/>
  <c r="CK44" i="313"/>
  <c r="CF44" i="313"/>
  <c r="BY44" i="313"/>
  <c r="U40" i="313"/>
  <c r="AB34" i="313" s="1"/>
  <c r="M40" i="313"/>
  <c r="Z34" i="313" s="1"/>
  <c r="C40" i="313"/>
  <c r="BO39" i="313"/>
  <c r="BN39" i="313"/>
  <c r="BM39" i="313"/>
  <c r="BL39" i="313"/>
  <c r="BK39" i="313"/>
  <c r="BJ39" i="313"/>
  <c r="W39" i="313"/>
  <c r="V39" i="313"/>
  <c r="S39" i="313"/>
  <c r="R39" i="313"/>
  <c r="O39" i="313"/>
  <c r="N39" i="313"/>
  <c r="L39" i="313"/>
  <c r="BO38" i="313"/>
  <c r="BN38" i="313"/>
  <c r="BM38" i="313"/>
  <c r="BL38" i="313"/>
  <c r="BK38" i="313"/>
  <c r="BJ38" i="313"/>
  <c r="BP38" i="313" s="1"/>
  <c r="X38" i="313"/>
  <c r="U38" i="313"/>
  <c r="T38" i="313"/>
  <c r="Q38" i="313"/>
  <c r="P38" i="313"/>
  <c r="M38" i="313"/>
  <c r="L38" i="313"/>
  <c r="H38" i="313"/>
  <c r="BO37" i="313"/>
  <c r="BN37" i="313"/>
  <c r="BM37" i="313"/>
  <c r="BL37" i="313"/>
  <c r="BK37" i="313"/>
  <c r="BJ37" i="313"/>
  <c r="BP37" i="313" s="1"/>
  <c r="AL37" i="313"/>
  <c r="AW37" i="313" s="1"/>
  <c r="X37" i="313"/>
  <c r="V37" i="313"/>
  <c r="T37" i="313"/>
  <c r="R37" i="313"/>
  <c r="P37" i="313"/>
  <c r="N37" i="313"/>
  <c r="L37" i="313"/>
  <c r="BO36" i="313"/>
  <c r="BN36" i="313"/>
  <c r="BM36" i="313"/>
  <c r="BL36" i="313"/>
  <c r="BK36" i="313"/>
  <c r="BJ36" i="313"/>
  <c r="W36" i="313"/>
  <c r="U36" i="313"/>
  <c r="S36" i="313"/>
  <c r="Q36" i="313"/>
  <c r="O36" i="313"/>
  <c r="M36" i="313"/>
  <c r="L36" i="313"/>
  <c r="H36" i="313"/>
  <c r="BO35" i="313"/>
  <c r="BN35" i="313"/>
  <c r="BM35" i="313"/>
  <c r="BL35" i="313"/>
  <c r="BK35" i="313"/>
  <c r="BJ35" i="313"/>
  <c r="BP35" i="313" s="1"/>
  <c r="X35" i="313"/>
  <c r="X40" i="313" s="1"/>
  <c r="AB37" i="313" s="1"/>
  <c r="W35" i="313"/>
  <c r="T35" i="313"/>
  <c r="T40" i="313" s="1"/>
  <c r="AA37" i="313" s="1"/>
  <c r="S35" i="313"/>
  <c r="S40" i="313" s="1"/>
  <c r="AA36" i="313" s="1"/>
  <c r="P35" i="313"/>
  <c r="P40" i="313" s="1"/>
  <c r="Z37" i="313" s="1"/>
  <c r="O35" i="313"/>
  <c r="L35" i="313"/>
  <c r="H35" i="313"/>
  <c r="AI37" i="313" s="1"/>
  <c r="AT37" i="313" s="1"/>
  <c r="C35" i="313"/>
  <c r="H39" i="313" s="1"/>
  <c r="BO34" i="313"/>
  <c r="BN34" i="313"/>
  <c r="BM34" i="313"/>
  <c r="BL34" i="313"/>
  <c r="BK34" i="313"/>
  <c r="BJ34" i="313"/>
  <c r="BP34" i="313" s="1"/>
  <c r="AL34" i="313"/>
  <c r="AW34" i="313" s="1"/>
  <c r="V34" i="313"/>
  <c r="V40" i="313" s="1"/>
  <c r="AB35" i="313" s="1"/>
  <c r="AL35" i="313" s="1"/>
  <c r="AW35" i="313" s="1"/>
  <c r="U34" i="313"/>
  <c r="R34" i="313"/>
  <c r="R40" i="313" s="1"/>
  <c r="AA35" i="313" s="1"/>
  <c r="Q34" i="313"/>
  <c r="Q40" i="313" s="1"/>
  <c r="AA34" i="313" s="1"/>
  <c r="N34" i="313"/>
  <c r="N40" i="313" s="1"/>
  <c r="Z35" i="313" s="1"/>
  <c r="M34" i="313"/>
  <c r="L34" i="313"/>
  <c r="H34" i="313"/>
  <c r="C34" i="313"/>
  <c r="C38" i="313" s="1"/>
  <c r="AQ33" i="313"/>
  <c r="U29" i="313"/>
  <c r="AB23" i="313" s="1"/>
  <c r="C29" i="313"/>
  <c r="BO28" i="313"/>
  <c r="BN28" i="313"/>
  <c r="BM28" i="313"/>
  <c r="BL28" i="313"/>
  <c r="BK28" i="313"/>
  <c r="BJ28" i="313"/>
  <c r="W28" i="313"/>
  <c r="V28" i="313"/>
  <c r="S28" i="313"/>
  <c r="R28" i="313"/>
  <c r="O28" i="313"/>
  <c r="N28" i="313"/>
  <c r="L28" i="313"/>
  <c r="BO27" i="313"/>
  <c r="BN27" i="313"/>
  <c r="BM27" i="313"/>
  <c r="BL27" i="313"/>
  <c r="BK27" i="313"/>
  <c r="BJ27" i="313"/>
  <c r="X27" i="313"/>
  <c r="U27" i="313"/>
  <c r="T27" i="313"/>
  <c r="Q27" i="313"/>
  <c r="P27" i="313"/>
  <c r="M27" i="313"/>
  <c r="L27" i="313"/>
  <c r="C27" i="313"/>
  <c r="BO26" i="313"/>
  <c r="BN26" i="313"/>
  <c r="BM26" i="313"/>
  <c r="BL26" i="313"/>
  <c r="BP26" i="313" s="1"/>
  <c r="BK26" i="313"/>
  <c r="BJ26" i="313"/>
  <c r="AF26" i="313"/>
  <c r="AA26" i="313"/>
  <c r="X26" i="313"/>
  <c r="V26" i="313"/>
  <c r="T26" i="313"/>
  <c r="R26" i="313"/>
  <c r="P26" i="313"/>
  <c r="N26" i="313"/>
  <c r="L26" i="313"/>
  <c r="H26" i="313"/>
  <c r="BO25" i="313"/>
  <c r="BN25" i="313"/>
  <c r="BM25" i="313"/>
  <c r="BL25" i="313"/>
  <c r="BP25" i="313" s="1"/>
  <c r="BK25" i="313"/>
  <c r="BJ25" i="313"/>
  <c r="AI25" i="313"/>
  <c r="AT25" i="313" s="1"/>
  <c r="W25" i="313"/>
  <c r="U25" i="313"/>
  <c r="S25" i="313"/>
  <c r="Q25" i="313"/>
  <c r="O25" i="313"/>
  <c r="M25" i="313"/>
  <c r="L25" i="313"/>
  <c r="BO24" i="313"/>
  <c r="BN24" i="313"/>
  <c r="BM24" i="313"/>
  <c r="BL24" i="313"/>
  <c r="BK24" i="313"/>
  <c r="BJ24" i="313"/>
  <c r="AJ24" i="313"/>
  <c r="AF24" i="313"/>
  <c r="AB24" i="313"/>
  <c r="AL24" i="313" s="1"/>
  <c r="AW24" i="313" s="1"/>
  <c r="Z24" i="313"/>
  <c r="X24" i="313"/>
  <c r="X29" i="313" s="1"/>
  <c r="AB26" i="313" s="1"/>
  <c r="AL26" i="313" s="1"/>
  <c r="AW26" i="313" s="1"/>
  <c r="W24" i="313"/>
  <c r="W29" i="313" s="1"/>
  <c r="AB25" i="313" s="1"/>
  <c r="AL25" i="313" s="1"/>
  <c r="AW25" i="313" s="1"/>
  <c r="T24" i="313"/>
  <c r="T29" i="313" s="1"/>
  <c r="S24" i="313"/>
  <c r="P24" i="313"/>
  <c r="P29" i="313" s="1"/>
  <c r="Z26" i="313" s="1"/>
  <c r="O24" i="313"/>
  <c r="O29" i="313" s="1"/>
  <c r="Z25" i="313" s="1"/>
  <c r="AE25" i="313" s="1"/>
  <c r="L24" i="313"/>
  <c r="H24" i="313"/>
  <c r="H27" i="313" s="1"/>
  <c r="C24" i="313"/>
  <c r="H28" i="313" s="1"/>
  <c r="CA23" i="313"/>
  <c r="BO23" i="313"/>
  <c r="BN23" i="313"/>
  <c r="BM23" i="313"/>
  <c r="BL23" i="313"/>
  <c r="BK23" i="313"/>
  <c r="BP23" i="313" s="1"/>
  <c r="BJ23" i="313"/>
  <c r="AL23" i="313"/>
  <c r="AW23" i="313" s="1"/>
  <c r="AD23" i="313"/>
  <c r="V23" i="313"/>
  <c r="V29" i="313" s="1"/>
  <c r="U23" i="313"/>
  <c r="R23" i="313"/>
  <c r="Q23" i="313"/>
  <c r="Q29" i="313" s="1"/>
  <c r="AA23" i="313" s="1"/>
  <c r="N23" i="313"/>
  <c r="N29" i="313" s="1"/>
  <c r="M23" i="313"/>
  <c r="M29" i="313" s="1"/>
  <c r="Z23" i="313" s="1"/>
  <c r="L23" i="313"/>
  <c r="H23" i="313"/>
  <c r="C23" i="313"/>
  <c r="C25" i="313" s="1"/>
  <c r="AP22" i="313"/>
  <c r="CF19" i="313"/>
  <c r="CK23" i="313" s="1"/>
  <c r="U18" i="313"/>
  <c r="AB12" i="313" s="1"/>
  <c r="AL12" i="313" s="1"/>
  <c r="AW12" i="313" s="1"/>
  <c r="M18" i="313"/>
  <c r="C18" i="313"/>
  <c r="BO17" i="313"/>
  <c r="BN17" i="313"/>
  <c r="BM17" i="313"/>
  <c r="BL17" i="313"/>
  <c r="BK17" i="313"/>
  <c r="BJ17" i="313"/>
  <c r="W17" i="313"/>
  <c r="V17" i="313"/>
  <c r="S17" i="313"/>
  <c r="R17" i="313"/>
  <c r="O17" i="313"/>
  <c r="N17" i="313"/>
  <c r="L17" i="313"/>
  <c r="BO16" i="313"/>
  <c r="BN16" i="313"/>
  <c r="BM16" i="313"/>
  <c r="BL16" i="313"/>
  <c r="BK16" i="313"/>
  <c r="BJ16" i="313"/>
  <c r="BP16" i="313" s="1"/>
  <c r="X16" i="313"/>
  <c r="U16" i="313"/>
  <c r="T16" i="313"/>
  <c r="Q16" i="313"/>
  <c r="P16" i="313"/>
  <c r="M16" i="313"/>
  <c r="L16" i="313"/>
  <c r="H16" i="313"/>
  <c r="BO15" i="313"/>
  <c r="BN15" i="313"/>
  <c r="BM15" i="313"/>
  <c r="BL15" i="313"/>
  <c r="BK15" i="313"/>
  <c r="BP15" i="313" s="1"/>
  <c r="BJ15" i="313"/>
  <c r="X15" i="313"/>
  <c r="V15" i="313"/>
  <c r="T15" i="313"/>
  <c r="R15" i="313"/>
  <c r="P15" i="313"/>
  <c r="N15" i="313"/>
  <c r="L15" i="313"/>
  <c r="H15" i="313"/>
  <c r="BO14" i="313"/>
  <c r="BN14" i="313"/>
  <c r="BM14" i="313"/>
  <c r="BL14" i="313"/>
  <c r="BK14" i="313"/>
  <c r="BJ14" i="313"/>
  <c r="W14" i="313"/>
  <c r="U14" i="313"/>
  <c r="S14" i="313"/>
  <c r="Q14" i="313"/>
  <c r="O14" i="313"/>
  <c r="M14" i="313"/>
  <c r="L14" i="313"/>
  <c r="H14" i="313"/>
  <c r="BO13" i="313"/>
  <c r="BN13" i="313"/>
  <c r="BM13" i="313"/>
  <c r="BL13" i="313"/>
  <c r="BK13" i="313"/>
  <c r="BJ13" i="313"/>
  <c r="BP13" i="313" s="1"/>
  <c r="AL13" i="313"/>
  <c r="AW13" i="313" s="1"/>
  <c r="X13" i="313"/>
  <c r="X18" i="313" s="1"/>
  <c r="AB15" i="313" s="1"/>
  <c r="AL15" i="313" s="1"/>
  <c r="AW15" i="313" s="1"/>
  <c r="W13" i="313"/>
  <c r="W18" i="313" s="1"/>
  <c r="AB14" i="313" s="1"/>
  <c r="AL14" i="313" s="1"/>
  <c r="AW14" i="313" s="1"/>
  <c r="T13" i="313"/>
  <c r="T18" i="313" s="1"/>
  <c r="AA15" i="313" s="1"/>
  <c r="S13" i="313"/>
  <c r="S18" i="313" s="1"/>
  <c r="AA14" i="313" s="1"/>
  <c r="P13" i="313"/>
  <c r="P18" i="313" s="1"/>
  <c r="Z15" i="313" s="1"/>
  <c r="O13" i="313"/>
  <c r="O18" i="313" s="1"/>
  <c r="Z14" i="313" s="1"/>
  <c r="L13" i="313"/>
  <c r="H13" i="313"/>
  <c r="AI15" i="313" s="1"/>
  <c r="C13" i="313"/>
  <c r="H17" i="313" s="1"/>
  <c r="BO12" i="313"/>
  <c r="BN12" i="313"/>
  <c r="BM12" i="313"/>
  <c r="BL12" i="313"/>
  <c r="BK12" i="313"/>
  <c r="BJ12" i="313"/>
  <c r="AD12" i="313"/>
  <c r="Z12" i="313"/>
  <c r="V12" i="313"/>
  <c r="V18" i="313" s="1"/>
  <c r="AB13" i="313" s="1"/>
  <c r="U12" i="313"/>
  <c r="R12" i="313"/>
  <c r="R18" i="313" s="1"/>
  <c r="AA13" i="313" s="1"/>
  <c r="Q12" i="313"/>
  <c r="Q18" i="313" s="1"/>
  <c r="AA12" i="313" s="1"/>
  <c r="N12" i="313"/>
  <c r="N18" i="313" s="1"/>
  <c r="Z13" i="313" s="1"/>
  <c r="M12" i="313"/>
  <c r="L12" i="313"/>
  <c r="H12" i="313"/>
  <c r="C17" i="313" s="1"/>
  <c r="C12" i="313"/>
  <c r="C16" i="313" s="1"/>
  <c r="BO94" i="312"/>
  <c r="BN94" i="312"/>
  <c r="BM94" i="312"/>
  <c r="BL94" i="312"/>
  <c r="BK94" i="312"/>
  <c r="BJ94" i="312"/>
  <c r="BO93" i="312"/>
  <c r="BN93" i="312"/>
  <c r="BM93" i="312"/>
  <c r="BL93" i="312"/>
  <c r="BK93" i="312"/>
  <c r="BJ93" i="312"/>
  <c r="BO92" i="312"/>
  <c r="BN92" i="312"/>
  <c r="BM92" i="312"/>
  <c r="BL92" i="312"/>
  <c r="BK92" i="312"/>
  <c r="BJ92" i="312"/>
  <c r="BO91" i="312"/>
  <c r="BN91" i="312"/>
  <c r="BM91" i="312"/>
  <c r="BL91" i="312"/>
  <c r="BK91" i="312"/>
  <c r="BJ91" i="312"/>
  <c r="BO90" i="312"/>
  <c r="BN90" i="312"/>
  <c r="BM90" i="312"/>
  <c r="BL90" i="312"/>
  <c r="BK90" i="312"/>
  <c r="BJ90" i="312"/>
  <c r="BO89" i="312"/>
  <c r="BN89" i="312"/>
  <c r="BM89" i="312"/>
  <c r="BL89" i="312"/>
  <c r="BK89" i="312"/>
  <c r="BJ89" i="312"/>
  <c r="BV77" i="312"/>
  <c r="BV76" i="312"/>
  <c r="BS76" i="312"/>
  <c r="CC75" i="312"/>
  <c r="CC74" i="312"/>
  <c r="S74" i="312"/>
  <c r="C74" i="312"/>
  <c r="BV73" i="312"/>
  <c r="BS73" i="312"/>
  <c r="C73" i="312"/>
  <c r="BV72" i="312"/>
  <c r="BS72" i="312"/>
  <c r="BO72" i="312"/>
  <c r="BN72" i="312"/>
  <c r="BM72" i="312"/>
  <c r="BL72" i="312"/>
  <c r="BK72" i="312"/>
  <c r="BJ72" i="312"/>
  <c r="BP72" i="312" s="1"/>
  <c r="W72" i="312"/>
  <c r="V72" i="312"/>
  <c r="S72" i="312"/>
  <c r="R72" i="312"/>
  <c r="O72" i="312"/>
  <c r="N72" i="312"/>
  <c r="L72" i="312"/>
  <c r="CH71" i="312"/>
  <c r="BO71" i="312"/>
  <c r="BN71" i="312"/>
  <c r="BM71" i="312"/>
  <c r="BL71" i="312"/>
  <c r="BK71" i="312"/>
  <c r="BJ71" i="312"/>
  <c r="BP71" i="312" s="1"/>
  <c r="X71" i="312"/>
  <c r="U71" i="312"/>
  <c r="T71" i="312"/>
  <c r="Q71" i="312"/>
  <c r="P71" i="312"/>
  <c r="M71" i="312"/>
  <c r="L71" i="312"/>
  <c r="CH70" i="312"/>
  <c r="BO70" i="312"/>
  <c r="BN70" i="312"/>
  <c r="BM70" i="312"/>
  <c r="BL70" i="312"/>
  <c r="BK70" i="312"/>
  <c r="BJ70" i="312"/>
  <c r="BP70" i="312" s="1"/>
  <c r="X70" i="312"/>
  <c r="V70" i="312"/>
  <c r="V74" i="312" s="1"/>
  <c r="T70" i="312"/>
  <c r="R70" i="312"/>
  <c r="P70" i="312"/>
  <c r="N70" i="312"/>
  <c r="N74" i="312" s="1"/>
  <c r="L70" i="312"/>
  <c r="BV69" i="312"/>
  <c r="BO69" i="312"/>
  <c r="BN69" i="312"/>
  <c r="BM69" i="312"/>
  <c r="BL69" i="312"/>
  <c r="BK69" i="312"/>
  <c r="BJ69" i="312"/>
  <c r="AK69" i="312"/>
  <c r="W69" i="312"/>
  <c r="U69" i="312"/>
  <c r="S69" i="312"/>
  <c r="Q69" i="312"/>
  <c r="O69" i="312"/>
  <c r="M69" i="312"/>
  <c r="L69" i="312"/>
  <c r="C69" i="312"/>
  <c r="BV68" i="312"/>
  <c r="BS68" i="312"/>
  <c r="BO68" i="312"/>
  <c r="BN68" i="312"/>
  <c r="BM68" i="312"/>
  <c r="BL68" i="312"/>
  <c r="BP68" i="312" s="1"/>
  <c r="BK68" i="312"/>
  <c r="BJ68" i="312"/>
  <c r="AJ68" i="312"/>
  <c r="AB68" i="312"/>
  <c r="AL68" i="312" s="1"/>
  <c r="AW68" i="312" s="1"/>
  <c r="AA68" i="312"/>
  <c r="X68" i="312"/>
  <c r="W68" i="312"/>
  <c r="T68" i="312"/>
  <c r="S68" i="312"/>
  <c r="S73" i="312" s="1"/>
  <c r="AA69" i="312" s="1"/>
  <c r="P68" i="312"/>
  <c r="O68" i="312"/>
  <c r="O73" i="312" s="1"/>
  <c r="Z69" i="312" s="1"/>
  <c r="AJ69" i="312" s="1"/>
  <c r="L68" i="312"/>
  <c r="H68" i="312"/>
  <c r="C68" i="312"/>
  <c r="H72" i="312" s="1"/>
  <c r="CC67" i="312"/>
  <c r="BO67" i="312"/>
  <c r="BN67" i="312"/>
  <c r="BM67" i="312"/>
  <c r="BL67" i="312"/>
  <c r="BK67" i="312"/>
  <c r="BJ67" i="312"/>
  <c r="BP67" i="312" s="1"/>
  <c r="Z67" i="312"/>
  <c r="V67" i="312"/>
  <c r="V73" i="312" s="1"/>
  <c r="U67" i="312"/>
  <c r="R67" i="312"/>
  <c r="R73" i="312" s="1"/>
  <c r="Q67" i="312"/>
  <c r="Q73" i="312" s="1"/>
  <c r="AA67" i="312" s="1"/>
  <c r="N67" i="312"/>
  <c r="N73" i="312" s="1"/>
  <c r="Z68" i="312" s="1"/>
  <c r="M67" i="312"/>
  <c r="M73" i="312" s="1"/>
  <c r="L67" i="312"/>
  <c r="H67" i="312"/>
  <c r="AI68" i="312" s="1"/>
  <c r="C67" i="312"/>
  <c r="CC66" i="312"/>
  <c r="BV65" i="312"/>
  <c r="BS65" i="312"/>
  <c r="BV64" i="312"/>
  <c r="BS64" i="312"/>
  <c r="C62" i="312"/>
  <c r="BV61" i="312"/>
  <c r="BO61" i="312"/>
  <c r="BN61" i="312"/>
  <c r="BM61" i="312"/>
  <c r="BL61" i="312"/>
  <c r="BK61" i="312"/>
  <c r="BJ61" i="312"/>
  <c r="W61" i="312"/>
  <c r="V61" i="312"/>
  <c r="S61" i="312"/>
  <c r="R61" i="312"/>
  <c r="O61" i="312"/>
  <c r="N61" i="312"/>
  <c r="L61" i="312"/>
  <c r="CM60" i="312"/>
  <c r="BV60" i="312"/>
  <c r="BS60" i="312"/>
  <c r="BO60" i="312"/>
  <c r="BN60" i="312"/>
  <c r="BM60" i="312"/>
  <c r="BL60" i="312"/>
  <c r="BK60" i="312"/>
  <c r="BP60" i="312" s="1"/>
  <c r="BJ60" i="312"/>
  <c r="X60" i="312"/>
  <c r="U60" i="312"/>
  <c r="T60" i="312"/>
  <c r="Q60" i="312"/>
  <c r="P60" i="312"/>
  <c r="M60" i="312"/>
  <c r="L60" i="312"/>
  <c r="CM59" i="312"/>
  <c r="CC59" i="312"/>
  <c r="BO59" i="312"/>
  <c r="BN59" i="312"/>
  <c r="BM59" i="312"/>
  <c r="BL59" i="312"/>
  <c r="BK59" i="312"/>
  <c r="BJ59" i="312"/>
  <c r="BP59" i="312" s="1"/>
  <c r="Z59" i="312"/>
  <c r="X59" i="312"/>
  <c r="V59" i="312"/>
  <c r="T59" i="312"/>
  <c r="R59" i="312"/>
  <c r="P59" i="312"/>
  <c r="N59" i="312"/>
  <c r="L59" i="312"/>
  <c r="C59" i="312"/>
  <c r="CC58" i="312"/>
  <c r="BO58" i="312"/>
  <c r="BN58" i="312"/>
  <c r="BM58" i="312"/>
  <c r="BL58" i="312"/>
  <c r="BP58" i="312" s="1"/>
  <c r="BK58" i="312"/>
  <c r="BJ58" i="312"/>
  <c r="AI58" i="312"/>
  <c r="AT58" i="312" s="1"/>
  <c r="W58" i="312"/>
  <c r="U58" i="312"/>
  <c r="S58" i="312"/>
  <c r="Q58" i="312"/>
  <c r="O58" i="312"/>
  <c r="M58" i="312"/>
  <c r="L58" i="312"/>
  <c r="BV57" i="312"/>
  <c r="BO57" i="312"/>
  <c r="BN57" i="312"/>
  <c r="BM57" i="312"/>
  <c r="BL57" i="312"/>
  <c r="BK57" i="312"/>
  <c r="BJ57" i="312"/>
  <c r="BP57" i="312" s="1"/>
  <c r="X57" i="312"/>
  <c r="X62" i="312" s="1"/>
  <c r="AB59" i="312" s="1"/>
  <c r="AL59" i="312" s="1"/>
  <c r="AW59" i="312" s="1"/>
  <c r="W57" i="312"/>
  <c r="T57" i="312"/>
  <c r="T62" i="312" s="1"/>
  <c r="AA59" i="312" s="1"/>
  <c r="AK59" i="312" s="1"/>
  <c r="S57" i="312"/>
  <c r="S62" i="312" s="1"/>
  <c r="AA58" i="312" s="1"/>
  <c r="P57" i="312"/>
  <c r="P62" i="312" s="1"/>
  <c r="O57" i="312"/>
  <c r="L57" i="312"/>
  <c r="H57" i="312"/>
  <c r="C57" i="312"/>
  <c r="H61" i="312" s="1"/>
  <c r="BV56" i="312"/>
  <c r="BS56" i="312"/>
  <c r="BO56" i="312"/>
  <c r="BN56" i="312"/>
  <c r="BM56" i="312"/>
  <c r="BL56" i="312"/>
  <c r="BK56" i="312"/>
  <c r="BJ56" i="312"/>
  <c r="BP56" i="312" s="1"/>
  <c r="V56" i="312"/>
  <c r="V62" i="312" s="1"/>
  <c r="AB57" i="312" s="1"/>
  <c r="AL57" i="312" s="1"/>
  <c r="AW57" i="312" s="1"/>
  <c r="U56" i="312"/>
  <c r="U62" i="312" s="1"/>
  <c r="AB56" i="312" s="1"/>
  <c r="AL56" i="312" s="1"/>
  <c r="AW56" i="312" s="1"/>
  <c r="R56" i="312"/>
  <c r="R62" i="312" s="1"/>
  <c r="AA57" i="312" s="1"/>
  <c r="Q56" i="312"/>
  <c r="Q62" i="312" s="1"/>
  <c r="AA56" i="312" s="1"/>
  <c r="N56" i="312"/>
  <c r="N62" i="312" s="1"/>
  <c r="Z57" i="312" s="1"/>
  <c r="M56" i="312"/>
  <c r="M62" i="312" s="1"/>
  <c r="Z56" i="312" s="1"/>
  <c r="L56" i="312"/>
  <c r="H56" i="312"/>
  <c r="C61" i="312" s="1"/>
  <c r="C56" i="312"/>
  <c r="C60" i="312" s="1"/>
  <c r="CH55" i="312"/>
  <c r="CH54" i="312"/>
  <c r="BV53" i="312"/>
  <c r="BS53" i="312"/>
  <c r="BV52" i="312"/>
  <c r="BS52" i="312"/>
  <c r="CC51" i="312"/>
  <c r="C51" i="312"/>
  <c r="CC50" i="312"/>
  <c r="BO50" i="312"/>
  <c r="BN50" i="312"/>
  <c r="BM50" i="312"/>
  <c r="BL50" i="312"/>
  <c r="BP50" i="312" s="1"/>
  <c r="BK50" i="312"/>
  <c r="BJ50" i="312"/>
  <c r="W50" i="312"/>
  <c r="W51" i="312" s="1"/>
  <c r="AB47" i="312" s="1"/>
  <c r="AL47" i="312" s="1"/>
  <c r="AW47" i="312" s="1"/>
  <c r="V50" i="312"/>
  <c r="S50" i="312"/>
  <c r="R50" i="312"/>
  <c r="O50" i="312"/>
  <c r="O51" i="312" s="1"/>
  <c r="Z47" i="312" s="1"/>
  <c r="N50" i="312"/>
  <c r="L50" i="312"/>
  <c r="H50" i="312"/>
  <c r="BV49" i="312"/>
  <c r="BS49" i="312"/>
  <c r="BO49" i="312"/>
  <c r="BN49" i="312"/>
  <c r="BM49" i="312"/>
  <c r="BL49" i="312"/>
  <c r="BK49" i="312"/>
  <c r="BJ49" i="312"/>
  <c r="BP49" i="312" s="1"/>
  <c r="X49" i="312"/>
  <c r="U49" i="312"/>
  <c r="T49" i="312"/>
  <c r="Q49" i="312"/>
  <c r="P49" i="312"/>
  <c r="M49" i="312"/>
  <c r="L49" i="312"/>
  <c r="H49" i="312"/>
  <c r="BV48" i="312"/>
  <c r="BS48" i="312"/>
  <c r="BO48" i="312"/>
  <c r="BN48" i="312"/>
  <c r="BM48" i="312"/>
  <c r="BL48" i="312"/>
  <c r="BK48" i="312"/>
  <c r="BJ48" i="312"/>
  <c r="BP48" i="312" s="1"/>
  <c r="X48" i="312"/>
  <c r="X51" i="312" s="1"/>
  <c r="AB48" i="312" s="1"/>
  <c r="AL48" i="312" s="1"/>
  <c r="AW48" i="312" s="1"/>
  <c r="V48" i="312"/>
  <c r="T48" i="312"/>
  <c r="R48" i="312"/>
  <c r="P48" i="312"/>
  <c r="P51" i="312" s="1"/>
  <c r="Z48" i="312" s="1"/>
  <c r="N48" i="312"/>
  <c r="L48" i="312"/>
  <c r="BO47" i="312"/>
  <c r="BN47" i="312"/>
  <c r="BM47" i="312"/>
  <c r="BL47" i="312"/>
  <c r="BP47" i="312" s="1"/>
  <c r="BK47" i="312"/>
  <c r="BJ47" i="312"/>
  <c r="AI47" i="312"/>
  <c r="AT47" i="312" s="1"/>
  <c r="W47" i="312"/>
  <c r="U47" i="312"/>
  <c r="S47" i="312"/>
  <c r="Q47" i="312"/>
  <c r="O47" i="312"/>
  <c r="M47" i="312"/>
  <c r="L47" i="312"/>
  <c r="BO46" i="312"/>
  <c r="BN46" i="312"/>
  <c r="BM46" i="312"/>
  <c r="BL46" i="312"/>
  <c r="BP46" i="312" s="1"/>
  <c r="BK46" i="312"/>
  <c r="BJ46" i="312"/>
  <c r="X46" i="312"/>
  <c r="W46" i="312"/>
  <c r="T46" i="312"/>
  <c r="T51" i="312" s="1"/>
  <c r="AA48" i="312" s="1"/>
  <c r="S46" i="312"/>
  <c r="S51" i="312" s="1"/>
  <c r="AA47" i="312" s="1"/>
  <c r="P46" i="312"/>
  <c r="O46" i="312"/>
  <c r="L46" i="312"/>
  <c r="H46" i="312"/>
  <c r="AI48" i="312" s="1"/>
  <c r="C46" i="312"/>
  <c r="H47" i="312" s="1"/>
  <c r="BO45" i="312"/>
  <c r="BN45" i="312"/>
  <c r="BM45" i="312"/>
  <c r="BL45" i="312"/>
  <c r="BK45" i="312"/>
  <c r="BJ45" i="312"/>
  <c r="BP45" i="312" s="1"/>
  <c r="V45" i="312"/>
  <c r="V51" i="312" s="1"/>
  <c r="AB46" i="312" s="1"/>
  <c r="AL46" i="312" s="1"/>
  <c r="AW46" i="312" s="1"/>
  <c r="U45" i="312"/>
  <c r="U51" i="312" s="1"/>
  <c r="AB45" i="312" s="1"/>
  <c r="AL45" i="312" s="1"/>
  <c r="AW45" i="312" s="1"/>
  <c r="R45" i="312"/>
  <c r="R51" i="312" s="1"/>
  <c r="AA46" i="312" s="1"/>
  <c r="Q45" i="312"/>
  <c r="Q51" i="312" s="1"/>
  <c r="AA45" i="312" s="1"/>
  <c r="N45" i="312"/>
  <c r="N51" i="312" s="1"/>
  <c r="Z46" i="312" s="1"/>
  <c r="M45" i="312"/>
  <c r="M51" i="312" s="1"/>
  <c r="Z45" i="312" s="1"/>
  <c r="L45" i="312"/>
  <c r="H45" i="312"/>
  <c r="C45" i="312"/>
  <c r="C49" i="312" s="1"/>
  <c r="CT44" i="312"/>
  <c r="CP44" i="312"/>
  <c r="CK44" i="312"/>
  <c r="CF44" i="312"/>
  <c r="BY44" i="312"/>
  <c r="AP44" i="312"/>
  <c r="C40" i="312"/>
  <c r="BO39" i="312"/>
  <c r="BN39" i="312"/>
  <c r="BM39" i="312"/>
  <c r="BL39" i="312"/>
  <c r="BK39" i="312"/>
  <c r="BJ39" i="312"/>
  <c r="W39" i="312"/>
  <c r="V39" i="312"/>
  <c r="S39" i="312"/>
  <c r="R39" i="312"/>
  <c r="O39" i="312"/>
  <c r="N39" i="312"/>
  <c r="L39" i="312"/>
  <c r="H39" i="312"/>
  <c r="BO38" i="312"/>
  <c r="BN38" i="312"/>
  <c r="BM38" i="312"/>
  <c r="BL38" i="312"/>
  <c r="BP38" i="312" s="1"/>
  <c r="BK38" i="312"/>
  <c r="BJ38" i="312"/>
  <c r="X38" i="312"/>
  <c r="U38" i="312"/>
  <c r="T38" i="312"/>
  <c r="Q38" i="312"/>
  <c r="P38" i="312"/>
  <c r="M38" i="312"/>
  <c r="L38" i="312"/>
  <c r="BO37" i="312"/>
  <c r="BN37" i="312"/>
  <c r="BM37" i="312"/>
  <c r="BL37" i="312"/>
  <c r="BP37" i="312" s="1"/>
  <c r="BK37" i="312"/>
  <c r="BJ37" i="312"/>
  <c r="AI37" i="312"/>
  <c r="AQ33" i="312" s="1"/>
  <c r="X37" i="312"/>
  <c r="V37" i="312"/>
  <c r="V40" i="312" s="1"/>
  <c r="AB35" i="312" s="1"/>
  <c r="AL35" i="312" s="1"/>
  <c r="AW35" i="312" s="1"/>
  <c r="T37" i="312"/>
  <c r="R37" i="312"/>
  <c r="P37" i="312"/>
  <c r="N37" i="312"/>
  <c r="N40" i="312" s="1"/>
  <c r="Z35" i="312" s="1"/>
  <c r="AF35" i="312" s="1"/>
  <c r="L37" i="312"/>
  <c r="BO36" i="312"/>
  <c r="BN36" i="312"/>
  <c r="BM36" i="312"/>
  <c r="BL36" i="312"/>
  <c r="BP36" i="312" s="1"/>
  <c r="BK36" i="312"/>
  <c r="BJ36" i="312"/>
  <c r="AI36" i="312"/>
  <c r="W36" i="312"/>
  <c r="U36" i="312"/>
  <c r="S36" i="312"/>
  <c r="S40" i="312" s="1"/>
  <c r="AA36" i="312" s="1"/>
  <c r="Q36" i="312"/>
  <c r="O36" i="312"/>
  <c r="M36" i="312"/>
  <c r="L36" i="312"/>
  <c r="BO35" i="312"/>
  <c r="BN35" i="312"/>
  <c r="BM35" i="312"/>
  <c r="BL35" i="312"/>
  <c r="BP35" i="312" s="1"/>
  <c r="BK35" i="312"/>
  <c r="BJ35" i="312"/>
  <c r="AI35" i="312"/>
  <c r="AT35" i="312" s="1"/>
  <c r="AA35" i="312"/>
  <c r="X35" i="312"/>
  <c r="X40" i="312" s="1"/>
  <c r="AB37" i="312" s="1"/>
  <c r="AL37" i="312" s="1"/>
  <c r="AW37" i="312" s="1"/>
  <c r="W35" i="312"/>
  <c r="W40" i="312" s="1"/>
  <c r="AB36" i="312" s="1"/>
  <c r="AL36" i="312" s="1"/>
  <c r="AW36" i="312" s="1"/>
  <c r="T35" i="312"/>
  <c r="T40" i="312" s="1"/>
  <c r="AA37" i="312" s="1"/>
  <c r="S35" i="312"/>
  <c r="P35" i="312"/>
  <c r="P40" i="312" s="1"/>
  <c r="Z37" i="312" s="1"/>
  <c r="O35" i="312"/>
  <c r="O40" i="312" s="1"/>
  <c r="Z36" i="312" s="1"/>
  <c r="L35" i="312"/>
  <c r="H35" i="312"/>
  <c r="H38" i="312" s="1"/>
  <c r="C35" i="312"/>
  <c r="H36" i="312" s="1"/>
  <c r="BO34" i="312"/>
  <c r="BN34" i="312"/>
  <c r="BM34" i="312"/>
  <c r="BL34" i="312"/>
  <c r="BP34" i="312" s="1"/>
  <c r="BK34" i="312"/>
  <c r="BJ34" i="312"/>
  <c r="AW34" i="312"/>
  <c r="AJ34" i="312"/>
  <c r="AI34" i="312"/>
  <c r="AT34" i="312" s="1"/>
  <c r="AF34" i="312"/>
  <c r="AB34" i="312"/>
  <c r="AL34" i="312" s="1"/>
  <c r="V34" i="312"/>
  <c r="U34" i="312"/>
  <c r="U40" i="312" s="1"/>
  <c r="R34" i="312"/>
  <c r="R40" i="312" s="1"/>
  <c r="Q34" i="312"/>
  <c r="Q40" i="312" s="1"/>
  <c r="AA34" i="312" s="1"/>
  <c r="N34" i="312"/>
  <c r="M34" i="312"/>
  <c r="M40" i="312" s="1"/>
  <c r="Z34" i="312" s="1"/>
  <c r="AD34" i="312" s="1"/>
  <c r="L34" i="312"/>
  <c r="H34" i="312"/>
  <c r="C39" i="312" s="1"/>
  <c r="C34" i="312"/>
  <c r="C38" i="312" s="1"/>
  <c r="AN33" i="312"/>
  <c r="C29" i="312"/>
  <c r="BO28" i="312"/>
  <c r="BN28" i="312"/>
  <c r="BM28" i="312"/>
  <c r="BL28" i="312"/>
  <c r="BP28" i="312" s="1"/>
  <c r="BK28" i="312"/>
  <c r="BJ28" i="312"/>
  <c r="W28" i="312"/>
  <c r="V28" i="312"/>
  <c r="S28" i="312"/>
  <c r="R28" i="312"/>
  <c r="O28" i="312"/>
  <c r="N28" i="312"/>
  <c r="L28" i="312"/>
  <c r="H28" i="312"/>
  <c r="BO27" i="312"/>
  <c r="BN27" i="312"/>
  <c r="BM27" i="312"/>
  <c r="BL27" i="312"/>
  <c r="BK27" i="312"/>
  <c r="BJ27" i="312"/>
  <c r="X27" i="312"/>
  <c r="U27" i="312"/>
  <c r="T27" i="312"/>
  <c r="Q27" i="312"/>
  <c r="P27" i="312"/>
  <c r="M27" i="312"/>
  <c r="L27" i="312"/>
  <c r="H27" i="312"/>
  <c r="BO26" i="312"/>
  <c r="BN26" i="312"/>
  <c r="BM26" i="312"/>
  <c r="BL26" i="312"/>
  <c r="BK26" i="312"/>
  <c r="BJ26" i="312"/>
  <c r="X26" i="312"/>
  <c r="V26" i="312"/>
  <c r="T26" i="312"/>
  <c r="R26" i="312"/>
  <c r="P26" i="312"/>
  <c r="N26" i="312"/>
  <c r="L26" i="312"/>
  <c r="H26" i="312"/>
  <c r="BO25" i="312"/>
  <c r="BN25" i="312"/>
  <c r="BM25" i="312"/>
  <c r="BL25" i="312"/>
  <c r="BP25" i="312" s="1"/>
  <c r="BK25" i="312"/>
  <c r="BJ25" i="312"/>
  <c r="AI25" i="312"/>
  <c r="AT25" i="312" s="1"/>
  <c r="W25" i="312"/>
  <c r="U25" i="312"/>
  <c r="S25" i="312"/>
  <c r="S29" i="312" s="1"/>
  <c r="AA25" i="312" s="1"/>
  <c r="Q25" i="312"/>
  <c r="O25" i="312"/>
  <c r="M25" i="312"/>
  <c r="L25" i="312"/>
  <c r="H25" i="312"/>
  <c r="BO24" i="312"/>
  <c r="BN24" i="312"/>
  <c r="BM24" i="312"/>
  <c r="BL24" i="312"/>
  <c r="BP24" i="312" s="1"/>
  <c r="BK24" i="312"/>
  <c r="BJ24" i="312"/>
  <c r="X24" i="312"/>
  <c r="X29" i="312" s="1"/>
  <c r="AB26" i="312" s="1"/>
  <c r="AL26" i="312" s="1"/>
  <c r="AW26" i="312" s="1"/>
  <c r="W24" i="312"/>
  <c r="W29" i="312" s="1"/>
  <c r="AB25" i="312" s="1"/>
  <c r="AL25" i="312" s="1"/>
  <c r="AW25" i="312" s="1"/>
  <c r="T24" i="312"/>
  <c r="T29" i="312" s="1"/>
  <c r="AA26" i="312" s="1"/>
  <c r="AK26" i="312" s="1"/>
  <c r="S24" i="312"/>
  <c r="P24" i="312"/>
  <c r="P29" i="312" s="1"/>
  <c r="Z26" i="312" s="1"/>
  <c r="O24" i="312"/>
  <c r="O29" i="312" s="1"/>
  <c r="Z25" i="312" s="1"/>
  <c r="L24" i="312"/>
  <c r="H24" i="312"/>
  <c r="AI26" i="312" s="1"/>
  <c r="AT26" i="312" s="1"/>
  <c r="C24" i="312"/>
  <c r="CK23" i="312"/>
  <c r="CA23" i="312"/>
  <c r="BO23" i="312"/>
  <c r="BN23" i="312"/>
  <c r="BM23" i="312"/>
  <c r="BL23" i="312"/>
  <c r="BK23" i="312"/>
  <c r="BJ23" i="312"/>
  <c r="BP23" i="312" s="1"/>
  <c r="AL23" i="312"/>
  <c r="AW23" i="312" s="1"/>
  <c r="V23" i="312"/>
  <c r="V29" i="312" s="1"/>
  <c r="AB24" i="312" s="1"/>
  <c r="AL24" i="312" s="1"/>
  <c r="AW24" i="312" s="1"/>
  <c r="U23" i="312"/>
  <c r="U29" i="312" s="1"/>
  <c r="AB23" i="312" s="1"/>
  <c r="R23" i="312"/>
  <c r="R29" i="312" s="1"/>
  <c r="AA24" i="312" s="1"/>
  <c r="Q23" i="312"/>
  <c r="N23" i="312"/>
  <c r="N29" i="312" s="1"/>
  <c r="Z24" i="312" s="1"/>
  <c r="M23" i="312"/>
  <c r="M29" i="312" s="1"/>
  <c r="Z23" i="312" s="1"/>
  <c r="L23" i="312"/>
  <c r="H23" i="312"/>
  <c r="C28" i="312" s="1"/>
  <c r="C23" i="312"/>
  <c r="AQ22" i="312"/>
  <c r="AP22" i="312"/>
  <c r="CF19" i="312"/>
  <c r="C18" i="312"/>
  <c r="BO17" i="312"/>
  <c r="BN17" i="312"/>
  <c r="BM17" i="312"/>
  <c r="BL17" i="312"/>
  <c r="BK17" i="312"/>
  <c r="BJ17" i="312"/>
  <c r="BP17" i="312" s="1"/>
  <c r="W17" i="312"/>
  <c r="V17" i="312"/>
  <c r="S17" i="312"/>
  <c r="R17" i="312"/>
  <c r="O17" i="312"/>
  <c r="N17" i="312"/>
  <c r="L17" i="312"/>
  <c r="BO16" i="312"/>
  <c r="BN16" i="312"/>
  <c r="BM16" i="312"/>
  <c r="BL16" i="312"/>
  <c r="BP16" i="312" s="1"/>
  <c r="BK16" i="312"/>
  <c r="BJ16" i="312"/>
  <c r="X16" i="312"/>
  <c r="U16" i="312"/>
  <c r="T16" i="312"/>
  <c r="Q16" i="312"/>
  <c r="P16" i="312"/>
  <c r="M16" i="312"/>
  <c r="L16" i="312"/>
  <c r="BO15" i="312"/>
  <c r="BN15" i="312"/>
  <c r="BM15" i="312"/>
  <c r="BL15" i="312"/>
  <c r="BK15" i="312"/>
  <c r="BJ15" i="312"/>
  <c r="BP15" i="312" s="1"/>
  <c r="X15" i="312"/>
  <c r="V15" i="312"/>
  <c r="T15" i="312"/>
  <c r="R15" i="312"/>
  <c r="P15" i="312"/>
  <c r="N15" i="312"/>
  <c r="L15" i="312"/>
  <c r="BO14" i="312"/>
  <c r="BN14" i="312"/>
  <c r="BM14" i="312"/>
  <c r="BL14" i="312"/>
  <c r="BK14" i="312"/>
  <c r="BJ14" i="312"/>
  <c r="BP14" i="312" s="1"/>
  <c r="W14" i="312"/>
  <c r="U14" i="312"/>
  <c r="S14" i="312"/>
  <c r="Q14" i="312"/>
  <c r="O14" i="312"/>
  <c r="M14" i="312"/>
  <c r="L14" i="312"/>
  <c r="BO13" i="312"/>
  <c r="BN13" i="312"/>
  <c r="BM13" i="312"/>
  <c r="BL13" i="312"/>
  <c r="BK13" i="312"/>
  <c r="BJ13" i="312"/>
  <c r="BP13" i="312" s="1"/>
  <c r="X13" i="312"/>
  <c r="X18" i="312" s="1"/>
  <c r="AB15" i="312" s="1"/>
  <c r="AL15" i="312" s="1"/>
  <c r="AW15" i="312" s="1"/>
  <c r="W13" i="312"/>
  <c r="W18" i="312" s="1"/>
  <c r="AB14" i="312" s="1"/>
  <c r="AL14" i="312" s="1"/>
  <c r="AW14" i="312" s="1"/>
  <c r="T13" i="312"/>
  <c r="T18" i="312" s="1"/>
  <c r="AA15" i="312" s="1"/>
  <c r="S13" i="312"/>
  <c r="S18" i="312" s="1"/>
  <c r="AA14" i="312" s="1"/>
  <c r="P13" i="312"/>
  <c r="P18" i="312" s="1"/>
  <c r="Z15" i="312" s="1"/>
  <c r="O13" i="312"/>
  <c r="O18" i="312" s="1"/>
  <c r="Z14" i="312" s="1"/>
  <c r="L13" i="312"/>
  <c r="H13" i="312"/>
  <c r="H16" i="312" s="1"/>
  <c r="C13" i="312"/>
  <c r="H14" i="312" s="1"/>
  <c r="BO12" i="312"/>
  <c r="BN12" i="312"/>
  <c r="BM12" i="312"/>
  <c r="BL12" i="312"/>
  <c r="BK12" i="312"/>
  <c r="BJ12" i="312"/>
  <c r="BP12" i="312" s="1"/>
  <c r="V12" i="312"/>
  <c r="V18" i="312" s="1"/>
  <c r="AB13" i="312" s="1"/>
  <c r="AL13" i="312" s="1"/>
  <c r="AW13" i="312" s="1"/>
  <c r="U12" i="312"/>
  <c r="U18" i="312" s="1"/>
  <c r="AB12" i="312" s="1"/>
  <c r="AL12" i="312" s="1"/>
  <c r="AW12" i="312" s="1"/>
  <c r="R12" i="312"/>
  <c r="R18" i="312" s="1"/>
  <c r="AA13" i="312" s="1"/>
  <c r="Q12" i="312"/>
  <c r="Q18" i="312" s="1"/>
  <c r="AA12" i="312" s="1"/>
  <c r="N12" i="312"/>
  <c r="N18" i="312" s="1"/>
  <c r="Z13" i="312" s="1"/>
  <c r="M12" i="312"/>
  <c r="M18" i="312" s="1"/>
  <c r="Z12" i="312" s="1"/>
  <c r="L12" i="312"/>
  <c r="H12" i="312"/>
  <c r="C17" i="312" s="1"/>
  <c r="C12" i="312"/>
  <c r="C16" i="312" s="1"/>
  <c r="BO94" i="311"/>
  <c r="BN94" i="311"/>
  <c r="BM94" i="311"/>
  <c r="BL94" i="311"/>
  <c r="BK94" i="311"/>
  <c r="BJ94" i="311"/>
  <c r="BO93" i="311"/>
  <c r="BN93" i="311"/>
  <c r="BM93" i="311"/>
  <c r="BL93" i="311"/>
  <c r="BK93" i="311"/>
  <c r="BJ93" i="311"/>
  <c r="BO92" i="311"/>
  <c r="BN92" i="311"/>
  <c r="BM92" i="311"/>
  <c r="BL92" i="311"/>
  <c r="BK92" i="311"/>
  <c r="BJ92" i="311"/>
  <c r="BO91" i="311"/>
  <c r="BN91" i="311"/>
  <c r="BM91" i="311"/>
  <c r="BL91" i="311"/>
  <c r="BK91" i="311"/>
  <c r="BJ91" i="311"/>
  <c r="BO90" i="311"/>
  <c r="BN90" i="311"/>
  <c r="BM90" i="311"/>
  <c r="BL90" i="311"/>
  <c r="BK90" i="311"/>
  <c r="BJ90" i="311"/>
  <c r="BO89" i="311"/>
  <c r="BN89" i="311"/>
  <c r="BM89" i="311"/>
  <c r="BL89" i="311"/>
  <c r="BK89" i="311"/>
  <c r="BJ89" i="311"/>
  <c r="BV77" i="311"/>
  <c r="BV76" i="311"/>
  <c r="BS76" i="311"/>
  <c r="CC75" i="311"/>
  <c r="CC74" i="311"/>
  <c r="U74" i="311"/>
  <c r="C74" i="311"/>
  <c r="BV73" i="311"/>
  <c r="BS73" i="311"/>
  <c r="S73" i="311"/>
  <c r="AA69" i="311" s="1"/>
  <c r="C73" i="311"/>
  <c r="BV72" i="311"/>
  <c r="BS72" i="311"/>
  <c r="BO72" i="311"/>
  <c r="BN72" i="311"/>
  <c r="BM72" i="311"/>
  <c r="BL72" i="311"/>
  <c r="BP72" i="311" s="1"/>
  <c r="BK72" i="311"/>
  <c r="BJ72" i="311"/>
  <c r="W72" i="311"/>
  <c r="V72" i="311"/>
  <c r="S72" i="311"/>
  <c r="R72" i="311"/>
  <c r="O72" i="311"/>
  <c r="N72" i="311"/>
  <c r="L72" i="311"/>
  <c r="H72" i="311"/>
  <c r="CH71" i="311"/>
  <c r="BO71" i="311"/>
  <c r="BN71" i="311"/>
  <c r="BM71" i="311"/>
  <c r="BL71" i="311"/>
  <c r="BK71" i="311"/>
  <c r="BJ71" i="311"/>
  <c r="BP71" i="311" s="1"/>
  <c r="X71" i="311"/>
  <c r="U71" i="311"/>
  <c r="T71" i="311"/>
  <c r="Q71" i="311"/>
  <c r="P71" i="311"/>
  <c r="M71" i="311"/>
  <c r="L71" i="311"/>
  <c r="CH70" i="311"/>
  <c r="BO70" i="311"/>
  <c r="BN70" i="311"/>
  <c r="BM70" i="311"/>
  <c r="BL70" i="311"/>
  <c r="BP70" i="311" s="1"/>
  <c r="BK70" i="311"/>
  <c r="BJ70" i="311"/>
  <c r="X70" i="311"/>
  <c r="V70" i="311"/>
  <c r="V74" i="311" s="1"/>
  <c r="T70" i="311"/>
  <c r="R70" i="311"/>
  <c r="P70" i="311"/>
  <c r="N70" i="311"/>
  <c r="N74" i="311" s="1"/>
  <c r="L70" i="311"/>
  <c r="BV69" i="311"/>
  <c r="BO69" i="311"/>
  <c r="BN69" i="311"/>
  <c r="BM69" i="311"/>
  <c r="BL69" i="311"/>
  <c r="BK69" i="311"/>
  <c r="BJ69" i="311"/>
  <c r="W69" i="311"/>
  <c r="U69" i="311"/>
  <c r="S69" i="311"/>
  <c r="Q69" i="311"/>
  <c r="O69" i="311"/>
  <c r="M69" i="311"/>
  <c r="L69" i="311"/>
  <c r="H69" i="311"/>
  <c r="BV68" i="311"/>
  <c r="BS68" i="311"/>
  <c r="BO68" i="311"/>
  <c r="BN68" i="311"/>
  <c r="BM68" i="311"/>
  <c r="BL68" i="311"/>
  <c r="BK68" i="311"/>
  <c r="BJ68" i="311"/>
  <c r="BP68" i="311" s="1"/>
  <c r="AB68" i="311"/>
  <c r="AL68" i="311" s="1"/>
  <c r="AW68" i="311" s="1"/>
  <c r="X68" i="311"/>
  <c r="W68" i="311"/>
  <c r="T68" i="311"/>
  <c r="S68" i="311"/>
  <c r="P68" i="311"/>
  <c r="O68" i="311"/>
  <c r="L68" i="311"/>
  <c r="H68" i="311"/>
  <c r="H71" i="311" s="1"/>
  <c r="C68" i="311"/>
  <c r="AI69" i="311" s="1"/>
  <c r="AT69" i="311" s="1"/>
  <c r="CC67" i="311"/>
  <c r="BO67" i="311"/>
  <c r="BN67" i="311"/>
  <c r="BM67" i="311"/>
  <c r="BL67" i="311"/>
  <c r="BK67" i="311"/>
  <c r="BJ67" i="311"/>
  <c r="Z67" i="311"/>
  <c r="V67" i="311"/>
  <c r="V73" i="311" s="1"/>
  <c r="U67" i="311"/>
  <c r="U73" i="311" s="1"/>
  <c r="AB67" i="311" s="1"/>
  <c r="AL67" i="311" s="1"/>
  <c r="AW67" i="311" s="1"/>
  <c r="R67" i="311"/>
  <c r="Q67" i="311"/>
  <c r="Q73" i="311" s="1"/>
  <c r="AA67" i="311" s="1"/>
  <c r="N67" i="311"/>
  <c r="N73" i="311" s="1"/>
  <c r="Z68" i="311" s="1"/>
  <c r="M67" i="311"/>
  <c r="M73" i="311" s="1"/>
  <c r="M74" i="311" s="1"/>
  <c r="L67" i="311"/>
  <c r="H67" i="311"/>
  <c r="C67" i="311"/>
  <c r="C69" i="311" s="1"/>
  <c r="CC66" i="311"/>
  <c r="AP66" i="311"/>
  <c r="BV65" i="311"/>
  <c r="BS65" i="311"/>
  <c r="BV64" i="311"/>
  <c r="BS64" i="311"/>
  <c r="C62" i="311"/>
  <c r="BV61" i="311"/>
  <c r="BO61" i="311"/>
  <c r="BN61" i="311"/>
  <c r="BM61" i="311"/>
  <c r="BL61" i="311"/>
  <c r="BK61" i="311"/>
  <c r="BJ61" i="311"/>
  <c r="W61" i="311"/>
  <c r="V61" i="311"/>
  <c r="S61" i="311"/>
  <c r="R61" i="311"/>
  <c r="O61" i="311"/>
  <c r="N61" i="311"/>
  <c r="L61" i="311"/>
  <c r="C61" i="311"/>
  <c r="CM60" i="311"/>
  <c r="BV60" i="311"/>
  <c r="BS60" i="311"/>
  <c r="BO60" i="311"/>
  <c r="BN60" i="311"/>
  <c r="BM60" i="311"/>
  <c r="BL60" i="311"/>
  <c r="BP60" i="311" s="1"/>
  <c r="BK60" i="311"/>
  <c r="BJ60" i="311"/>
  <c r="X60" i="311"/>
  <c r="U60" i="311"/>
  <c r="T60" i="311"/>
  <c r="Q60" i="311"/>
  <c r="P60" i="311"/>
  <c r="M60" i="311"/>
  <c r="L60" i="311"/>
  <c r="CM59" i="311"/>
  <c r="CC59" i="311"/>
  <c r="BO59" i="311"/>
  <c r="BN59" i="311"/>
  <c r="BM59" i="311"/>
  <c r="BL59" i="311"/>
  <c r="BK59" i="311"/>
  <c r="BJ59" i="311"/>
  <c r="AB59" i="311"/>
  <c r="AL59" i="311" s="1"/>
  <c r="AW59" i="311" s="1"/>
  <c r="X59" i="311"/>
  <c r="V59" i="311"/>
  <c r="T59" i="311"/>
  <c r="R59" i="311"/>
  <c r="R62" i="311" s="1"/>
  <c r="P59" i="311"/>
  <c r="N59" i="311"/>
  <c r="L59" i="311"/>
  <c r="CC58" i="311"/>
  <c r="BO58" i="311"/>
  <c r="BN58" i="311"/>
  <c r="BM58" i="311"/>
  <c r="BL58" i="311"/>
  <c r="BK58" i="311"/>
  <c r="BP58" i="311" s="1"/>
  <c r="BJ58" i="311"/>
  <c r="AB58" i="311"/>
  <c r="AL58" i="311" s="1"/>
  <c r="AW58" i="311" s="1"/>
  <c r="Z58" i="311"/>
  <c r="AJ58" i="311" s="1"/>
  <c r="W58" i="311"/>
  <c r="U58" i="311"/>
  <c r="S58" i="311"/>
  <c r="Q58" i="311"/>
  <c r="O58" i="311"/>
  <c r="M58" i="311"/>
  <c r="L58" i="311"/>
  <c r="BV57" i="311"/>
  <c r="BO57" i="311"/>
  <c r="BN57" i="311"/>
  <c r="BM57" i="311"/>
  <c r="BL57" i="311"/>
  <c r="BK57" i="311"/>
  <c r="BJ57" i="311"/>
  <c r="AL57" i="311"/>
  <c r="AW57" i="311" s="1"/>
  <c r="AI57" i="311"/>
  <c r="AO55" i="311" s="1"/>
  <c r="AA57" i="311"/>
  <c r="X57" i="311"/>
  <c r="X62" i="311" s="1"/>
  <c r="W57" i="311"/>
  <c r="W62" i="311" s="1"/>
  <c r="T57" i="311"/>
  <c r="T62" i="311" s="1"/>
  <c r="AA59" i="311" s="1"/>
  <c r="AK59" i="311" s="1"/>
  <c r="S57" i="311"/>
  <c r="S62" i="311" s="1"/>
  <c r="AA58" i="311" s="1"/>
  <c r="P57" i="311"/>
  <c r="P62" i="311" s="1"/>
  <c r="Z59" i="311" s="1"/>
  <c r="O57" i="311"/>
  <c r="O62" i="311" s="1"/>
  <c r="L57" i="311"/>
  <c r="H57" i="311"/>
  <c r="H59" i="311" s="1"/>
  <c r="C57" i="311"/>
  <c r="H61" i="311" s="1"/>
  <c r="BV56" i="311"/>
  <c r="BS56" i="311"/>
  <c r="BO56" i="311"/>
  <c r="BN56" i="311"/>
  <c r="BM56" i="311"/>
  <c r="BL56" i="311"/>
  <c r="BK56" i="311"/>
  <c r="BJ56" i="311"/>
  <c r="V56" i="311"/>
  <c r="V62" i="311" s="1"/>
  <c r="AB57" i="311" s="1"/>
  <c r="U56" i="311"/>
  <c r="R56" i="311"/>
  <c r="Q56" i="311"/>
  <c r="N56" i="311"/>
  <c r="N62" i="311" s="1"/>
  <c r="Z57" i="311" s="1"/>
  <c r="M56" i="311"/>
  <c r="L56" i="311"/>
  <c r="H56" i="311"/>
  <c r="C59" i="311" s="1"/>
  <c r="C56" i="311"/>
  <c r="CH55" i="311"/>
  <c r="CH54" i="311"/>
  <c r="BV53" i="311"/>
  <c r="BS53" i="311"/>
  <c r="BV52" i="311"/>
  <c r="BS52" i="311"/>
  <c r="CC51" i="311"/>
  <c r="Q51" i="311"/>
  <c r="M51" i="311"/>
  <c r="Z45" i="311" s="1"/>
  <c r="AE45" i="311" s="1"/>
  <c r="C51" i="311"/>
  <c r="CC50" i="311"/>
  <c r="BO50" i="311"/>
  <c r="BN50" i="311"/>
  <c r="BM50" i="311"/>
  <c r="BL50" i="311"/>
  <c r="BP50" i="311" s="1"/>
  <c r="BK50" i="311"/>
  <c r="BJ50" i="311"/>
  <c r="W50" i="311"/>
  <c r="V50" i="311"/>
  <c r="S50" i="311"/>
  <c r="R50" i="311"/>
  <c r="O50" i="311"/>
  <c r="N50" i="311"/>
  <c r="L50" i="311"/>
  <c r="H50" i="311"/>
  <c r="BV49" i="311"/>
  <c r="BS49" i="311"/>
  <c r="BO49" i="311"/>
  <c r="BN49" i="311"/>
  <c r="BM49" i="311"/>
  <c r="BL49" i="311"/>
  <c r="BK49" i="311"/>
  <c r="BJ49" i="311"/>
  <c r="X49" i="311"/>
  <c r="U49" i="311"/>
  <c r="T49" i="311"/>
  <c r="Q49" i="311"/>
  <c r="P49" i="311"/>
  <c r="M49" i="311"/>
  <c r="L49" i="311"/>
  <c r="BV48" i="311"/>
  <c r="BS48" i="311"/>
  <c r="BO48" i="311"/>
  <c r="BN48" i="311"/>
  <c r="BM48" i="311"/>
  <c r="BL48" i="311"/>
  <c r="BK48" i="311"/>
  <c r="BJ48" i="311"/>
  <c r="BP48" i="311" s="1"/>
  <c r="AL48" i="311"/>
  <c r="AW48" i="311" s="1"/>
  <c r="X48" i="311"/>
  <c r="V48" i="311"/>
  <c r="T48" i="311"/>
  <c r="R48" i="311"/>
  <c r="P48" i="311"/>
  <c r="P51" i="311" s="1"/>
  <c r="Z48" i="311" s="1"/>
  <c r="N48" i="311"/>
  <c r="L48" i="311"/>
  <c r="H48" i="311"/>
  <c r="BO47" i="311"/>
  <c r="BN47" i="311"/>
  <c r="BM47" i="311"/>
  <c r="BL47" i="311"/>
  <c r="BK47" i="311"/>
  <c r="BJ47" i="311"/>
  <c r="BP47" i="311" s="1"/>
  <c r="AT47" i="311"/>
  <c r="AI47" i="311"/>
  <c r="W47" i="311"/>
  <c r="U47" i="311"/>
  <c r="U51" i="311" s="1"/>
  <c r="AB45" i="311" s="1"/>
  <c r="AL45" i="311" s="1"/>
  <c r="AW45" i="311" s="1"/>
  <c r="S47" i="311"/>
  <c r="Q47" i="311"/>
  <c r="O47" i="311"/>
  <c r="M47" i="311"/>
  <c r="L47" i="311"/>
  <c r="C47" i="311"/>
  <c r="BO46" i="311"/>
  <c r="BN46" i="311"/>
  <c r="BM46" i="311"/>
  <c r="BL46" i="311"/>
  <c r="BP46" i="311" s="1"/>
  <c r="BK46" i="311"/>
  <c r="BJ46" i="311"/>
  <c r="AW46" i="311"/>
  <c r="AJ46" i="311"/>
  <c r="AB46" i="311"/>
  <c r="AL46" i="311" s="1"/>
  <c r="X46" i="311"/>
  <c r="X51" i="311" s="1"/>
  <c r="AB48" i="311" s="1"/>
  <c r="W46" i="311"/>
  <c r="W51" i="311" s="1"/>
  <c r="AB47" i="311" s="1"/>
  <c r="T46" i="311"/>
  <c r="T51" i="311" s="1"/>
  <c r="AA48" i="311" s="1"/>
  <c r="S46" i="311"/>
  <c r="S51" i="311" s="1"/>
  <c r="AA47" i="311" s="1"/>
  <c r="AK47" i="311" s="1"/>
  <c r="P46" i="311"/>
  <c r="O46" i="311"/>
  <c r="O51" i="311" s="1"/>
  <c r="Z47" i="311" s="1"/>
  <c r="L46" i="311"/>
  <c r="H46" i="311"/>
  <c r="H49" i="311" s="1"/>
  <c r="C46" i="311"/>
  <c r="H47" i="311" s="1"/>
  <c r="BO45" i="311"/>
  <c r="BN45" i="311"/>
  <c r="BM45" i="311"/>
  <c r="BL45" i="311"/>
  <c r="BP45" i="311" s="1"/>
  <c r="BK45" i="311"/>
  <c r="BJ45" i="311"/>
  <c r="AI45" i="311"/>
  <c r="AA45" i="311"/>
  <c r="V45" i="311"/>
  <c r="V51" i="311" s="1"/>
  <c r="U45" i="311"/>
  <c r="R45" i="311"/>
  <c r="R51" i="311" s="1"/>
  <c r="AA46" i="311" s="1"/>
  <c r="Q45" i="311"/>
  <c r="N45" i="311"/>
  <c r="N51" i="311" s="1"/>
  <c r="Z46" i="311" s="1"/>
  <c r="M45" i="311"/>
  <c r="L45" i="311"/>
  <c r="H45" i="311"/>
  <c r="C48" i="311" s="1"/>
  <c r="C45" i="311"/>
  <c r="C49" i="311" s="1"/>
  <c r="CT44" i="311"/>
  <c r="CP44" i="311"/>
  <c r="CK44" i="311"/>
  <c r="CF44" i="311"/>
  <c r="BY44" i="311"/>
  <c r="AP44" i="311"/>
  <c r="T40" i="311"/>
  <c r="AA37" i="311" s="1"/>
  <c r="C40" i="311"/>
  <c r="BO39" i="311"/>
  <c r="BN39" i="311"/>
  <c r="BM39" i="311"/>
  <c r="BL39" i="311"/>
  <c r="BK39" i="311"/>
  <c r="BJ39" i="311"/>
  <c r="BP39" i="311" s="1"/>
  <c r="W39" i="311"/>
  <c r="V39" i="311"/>
  <c r="S39" i="311"/>
  <c r="R39" i="311"/>
  <c r="O39" i="311"/>
  <c r="N39" i="311"/>
  <c r="L39" i="311"/>
  <c r="BO38" i="311"/>
  <c r="BN38" i="311"/>
  <c r="BM38" i="311"/>
  <c r="BL38" i="311"/>
  <c r="BP38" i="311" s="1"/>
  <c r="BK38" i="311"/>
  <c r="BJ38" i="311"/>
  <c r="X38" i="311"/>
  <c r="U38" i="311"/>
  <c r="T38" i="311"/>
  <c r="Q38" i="311"/>
  <c r="P38" i="311"/>
  <c r="M38" i="311"/>
  <c r="L38" i="311"/>
  <c r="BO37" i="311"/>
  <c r="BN37" i="311"/>
  <c r="BM37" i="311"/>
  <c r="BL37" i="311"/>
  <c r="BK37" i="311"/>
  <c r="BJ37" i="311"/>
  <c r="BP37" i="311" s="1"/>
  <c r="AT37" i="311"/>
  <c r="AK37" i="311"/>
  <c r="AI37" i="311"/>
  <c r="AQ33" i="311" s="1"/>
  <c r="X37" i="311"/>
  <c r="V37" i="311"/>
  <c r="T37" i="311"/>
  <c r="R37" i="311"/>
  <c r="P37" i="311"/>
  <c r="P40" i="311" s="1"/>
  <c r="Z37" i="311" s="1"/>
  <c r="N37" i="311"/>
  <c r="L37" i="311"/>
  <c r="C37" i="311"/>
  <c r="BO36" i="311"/>
  <c r="BN36" i="311"/>
  <c r="BM36" i="311"/>
  <c r="BL36" i="311"/>
  <c r="BK36" i="311"/>
  <c r="BJ36" i="311"/>
  <c r="W36" i="311"/>
  <c r="U36" i="311"/>
  <c r="S36" i="311"/>
  <c r="S40" i="311" s="1"/>
  <c r="AA36" i="311" s="1"/>
  <c r="AK36" i="311" s="1"/>
  <c r="Q36" i="311"/>
  <c r="O36" i="311"/>
  <c r="M36" i="311"/>
  <c r="L36" i="311"/>
  <c r="BP35" i="311"/>
  <c r="BO35" i="311"/>
  <c r="BN35" i="311"/>
  <c r="BM35" i="311"/>
  <c r="BL35" i="311"/>
  <c r="BK35" i="311"/>
  <c r="BJ35" i="311"/>
  <c r="AI35" i="311"/>
  <c r="AT35" i="311" s="1"/>
  <c r="X35" i="311"/>
  <c r="X40" i="311" s="1"/>
  <c r="AB37" i="311" s="1"/>
  <c r="W35" i="311"/>
  <c r="W40" i="311" s="1"/>
  <c r="AB36" i="311" s="1"/>
  <c r="AL36" i="311" s="1"/>
  <c r="AW36" i="311" s="1"/>
  <c r="T35" i="311"/>
  <c r="S35" i="311"/>
  <c r="P35" i="311"/>
  <c r="O35" i="311"/>
  <c r="O40" i="311" s="1"/>
  <c r="Z36" i="311" s="1"/>
  <c r="L35" i="311"/>
  <c r="H35" i="311"/>
  <c r="H38" i="311" s="1"/>
  <c r="C35" i="311"/>
  <c r="BO34" i="311"/>
  <c r="BN34" i="311"/>
  <c r="BM34" i="311"/>
  <c r="BL34" i="311"/>
  <c r="BK34" i="311"/>
  <c r="BJ34" i="311"/>
  <c r="BP34" i="311" s="1"/>
  <c r="V34" i="311"/>
  <c r="V40" i="311" s="1"/>
  <c r="AB35" i="311" s="1"/>
  <c r="AL35" i="311" s="1"/>
  <c r="AW35" i="311" s="1"/>
  <c r="U34" i="311"/>
  <c r="R34" i="311"/>
  <c r="R40" i="311" s="1"/>
  <c r="AA35" i="311" s="1"/>
  <c r="Q34" i="311"/>
  <c r="Q40" i="311" s="1"/>
  <c r="AA34" i="311" s="1"/>
  <c r="N34" i="311"/>
  <c r="N40" i="311" s="1"/>
  <c r="Z35" i="311" s="1"/>
  <c r="M34" i="311"/>
  <c r="L34" i="311"/>
  <c r="H34" i="311"/>
  <c r="C39" i="311" s="1"/>
  <c r="C34" i="311"/>
  <c r="AI34" i="311" s="1"/>
  <c r="AO33" i="311"/>
  <c r="C29" i="311"/>
  <c r="BP28" i="311"/>
  <c r="BO28" i="311"/>
  <c r="BN28" i="311"/>
  <c r="BM28" i="311"/>
  <c r="BL28" i="311"/>
  <c r="BK28" i="311"/>
  <c r="BJ28" i="311"/>
  <c r="W28" i="311"/>
  <c r="V28" i="311"/>
  <c r="S28" i="311"/>
  <c r="R28" i="311"/>
  <c r="O28" i="311"/>
  <c r="N28" i="311"/>
  <c r="L28" i="311"/>
  <c r="H28" i="311"/>
  <c r="BO27" i="311"/>
  <c r="BN27" i="311"/>
  <c r="BM27" i="311"/>
  <c r="BL27" i="311"/>
  <c r="BK27" i="311"/>
  <c r="BJ27" i="311"/>
  <c r="BP27" i="311" s="1"/>
  <c r="X27" i="311"/>
  <c r="U27" i="311"/>
  <c r="T27" i="311"/>
  <c r="Q27" i="311"/>
  <c r="P27" i="311"/>
  <c r="M27" i="311"/>
  <c r="L27" i="311"/>
  <c r="BO26" i="311"/>
  <c r="BN26" i="311"/>
  <c r="BM26" i="311"/>
  <c r="BL26" i="311"/>
  <c r="BK26" i="311"/>
  <c r="BP26" i="311" s="1"/>
  <c r="BJ26" i="311"/>
  <c r="X26" i="311"/>
  <c r="V26" i="311"/>
  <c r="T26" i="311"/>
  <c r="T29" i="311" s="1"/>
  <c r="AA26" i="311" s="1"/>
  <c r="R26" i="311"/>
  <c r="P26" i="311"/>
  <c r="N26" i="311"/>
  <c r="L26" i="311"/>
  <c r="BO25" i="311"/>
  <c r="BN25" i="311"/>
  <c r="BM25" i="311"/>
  <c r="BL25" i="311"/>
  <c r="BP25" i="311" s="1"/>
  <c r="BK25" i="311"/>
  <c r="BJ25" i="311"/>
  <c r="AI25" i="311"/>
  <c r="AT25" i="311" s="1"/>
  <c r="W25" i="311"/>
  <c r="U25" i="311"/>
  <c r="S25" i="311"/>
  <c r="Q25" i="311"/>
  <c r="O25" i="311"/>
  <c r="M25" i="311"/>
  <c r="L25" i="311"/>
  <c r="BO24" i="311"/>
  <c r="BN24" i="311"/>
  <c r="BM24" i="311"/>
  <c r="BL24" i="311"/>
  <c r="BK24" i="311"/>
  <c r="BJ24" i="311"/>
  <c r="BP24" i="311" s="1"/>
  <c r="X24" i="311"/>
  <c r="X29" i="311" s="1"/>
  <c r="AB26" i="311" s="1"/>
  <c r="AL26" i="311" s="1"/>
  <c r="AW26" i="311" s="1"/>
  <c r="W24" i="311"/>
  <c r="W29" i="311" s="1"/>
  <c r="AB25" i="311" s="1"/>
  <c r="AL25" i="311" s="1"/>
  <c r="AW25" i="311" s="1"/>
  <c r="T24" i="311"/>
  <c r="S24" i="311"/>
  <c r="S29" i="311" s="1"/>
  <c r="AA25" i="311" s="1"/>
  <c r="P24" i="311"/>
  <c r="P29" i="311" s="1"/>
  <c r="Z26" i="311" s="1"/>
  <c r="O24" i="311"/>
  <c r="O29" i="311" s="1"/>
  <c r="Z25" i="311" s="1"/>
  <c r="L24" i="311"/>
  <c r="H24" i="311"/>
  <c r="H26" i="311" s="1"/>
  <c r="C24" i="311"/>
  <c r="H25" i="311" s="1"/>
  <c r="CA23" i="311"/>
  <c r="BO23" i="311"/>
  <c r="BN23" i="311"/>
  <c r="BM23" i="311"/>
  <c r="BL23" i="311"/>
  <c r="BK23" i="311"/>
  <c r="BP23" i="311" s="1"/>
  <c r="BJ23" i="311"/>
  <c r="AI23" i="311"/>
  <c r="AT23" i="311" s="1"/>
  <c r="V23" i="311"/>
  <c r="V29" i="311" s="1"/>
  <c r="AB24" i="311" s="1"/>
  <c r="AL24" i="311" s="1"/>
  <c r="AW24" i="311" s="1"/>
  <c r="U23" i="311"/>
  <c r="R23" i="311"/>
  <c r="R29" i="311" s="1"/>
  <c r="AA24" i="311" s="1"/>
  <c r="Q23" i="311"/>
  <c r="Q29" i="311" s="1"/>
  <c r="AA23" i="311" s="1"/>
  <c r="N23" i="311"/>
  <c r="N29" i="311" s="1"/>
  <c r="Z24" i="311" s="1"/>
  <c r="M23" i="311"/>
  <c r="L23" i="311"/>
  <c r="H23" i="311"/>
  <c r="C28" i="311" s="1"/>
  <c r="C23" i="311"/>
  <c r="C27" i="311" s="1"/>
  <c r="AP22" i="311"/>
  <c r="CF19" i="311"/>
  <c r="CK23" i="311" s="1"/>
  <c r="U18" i="311"/>
  <c r="AB12" i="311" s="1"/>
  <c r="AL12" i="311" s="1"/>
  <c r="AW12" i="311" s="1"/>
  <c r="M18" i="311"/>
  <c r="C18" i="311"/>
  <c r="BO17" i="311"/>
  <c r="BN17" i="311"/>
  <c r="BM17" i="311"/>
  <c r="BL17" i="311"/>
  <c r="BK17" i="311"/>
  <c r="BP17" i="311" s="1"/>
  <c r="BJ17" i="311"/>
  <c r="W17" i="311"/>
  <c r="V17" i="311"/>
  <c r="S17" i="311"/>
  <c r="R17" i="311"/>
  <c r="O17" i="311"/>
  <c r="N17" i="311"/>
  <c r="L17" i="311"/>
  <c r="BO16" i="311"/>
  <c r="BN16" i="311"/>
  <c r="BM16" i="311"/>
  <c r="BL16" i="311"/>
  <c r="BK16" i="311"/>
  <c r="BJ16" i="311"/>
  <c r="BP16" i="311" s="1"/>
  <c r="X16" i="311"/>
  <c r="U16" i="311"/>
  <c r="T16" i="311"/>
  <c r="Q16" i="311"/>
  <c r="P16" i="311"/>
  <c r="M16" i="311"/>
  <c r="L16" i="311"/>
  <c r="BO15" i="311"/>
  <c r="BN15" i="311"/>
  <c r="BM15" i="311"/>
  <c r="BL15" i="311"/>
  <c r="BK15" i="311"/>
  <c r="BP15" i="311" s="1"/>
  <c r="BJ15" i="311"/>
  <c r="X15" i="311"/>
  <c r="V15" i="311"/>
  <c r="T15" i="311"/>
  <c r="R15" i="311"/>
  <c r="P15" i="311"/>
  <c r="N15" i="311"/>
  <c r="L15" i="311"/>
  <c r="BO14" i="311"/>
  <c r="BN14" i="311"/>
  <c r="BM14" i="311"/>
  <c r="BL14" i="311"/>
  <c r="BK14" i="311"/>
  <c r="BP14" i="311" s="1"/>
  <c r="BJ14" i="311"/>
  <c r="AI14" i="311"/>
  <c r="AT14" i="311" s="1"/>
  <c r="W14" i="311"/>
  <c r="U14" i="311"/>
  <c r="S14" i="311"/>
  <c r="Q14" i="311"/>
  <c r="O14" i="311"/>
  <c r="M14" i="311"/>
  <c r="L14" i="311"/>
  <c r="H14" i="311"/>
  <c r="BO13" i="311"/>
  <c r="BN13" i="311"/>
  <c r="BM13" i="311"/>
  <c r="BL13" i="311"/>
  <c r="BK13" i="311"/>
  <c r="BP13" i="311" s="1"/>
  <c r="BJ13" i="311"/>
  <c r="X13" i="311"/>
  <c r="X18" i="311" s="1"/>
  <c r="AB15" i="311" s="1"/>
  <c r="AL15" i="311" s="1"/>
  <c r="AW15" i="311" s="1"/>
  <c r="W13" i="311"/>
  <c r="W18" i="311" s="1"/>
  <c r="AB14" i="311" s="1"/>
  <c r="AL14" i="311" s="1"/>
  <c r="AW14" i="311" s="1"/>
  <c r="T13" i="311"/>
  <c r="T18" i="311" s="1"/>
  <c r="AA15" i="311" s="1"/>
  <c r="S13" i="311"/>
  <c r="S18" i="311" s="1"/>
  <c r="AA14" i="311" s="1"/>
  <c r="P13" i="311"/>
  <c r="P18" i="311" s="1"/>
  <c r="Z15" i="311" s="1"/>
  <c r="O13" i="311"/>
  <c r="O18" i="311" s="1"/>
  <c r="Z14" i="311" s="1"/>
  <c r="L13" i="311"/>
  <c r="H13" i="311"/>
  <c r="H15" i="311" s="1"/>
  <c r="C13" i="311"/>
  <c r="H17" i="311" s="1"/>
  <c r="BO12" i="311"/>
  <c r="BN12" i="311"/>
  <c r="BM12" i="311"/>
  <c r="BL12" i="311"/>
  <c r="BK12" i="311"/>
  <c r="BP12" i="311" s="1"/>
  <c r="BJ12" i="311"/>
  <c r="AI12" i="311"/>
  <c r="AT12" i="311" s="1"/>
  <c r="Z12" i="311"/>
  <c r="V12" i="311"/>
  <c r="V18" i="311" s="1"/>
  <c r="AB13" i="311" s="1"/>
  <c r="AL13" i="311" s="1"/>
  <c r="AW13" i="311" s="1"/>
  <c r="U12" i="311"/>
  <c r="R12" i="311"/>
  <c r="R18" i="311" s="1"/>
  <c r="AA13" i="311" s="1"/>
  <c r="Q12" i="311"/>
  <c r="Q18" i="311" s="1"/>
  <c r="AA12" i="311" s="1"/>
  <c r="N12" i="311"/>
  <c r="N18" i="311" s="1"/>
  <c r="Z13" i="311" s="1"/>
  <c r="M12" i="311"/>
  <c r="L12" i="311"/>
  <c r="H12" i="311"/>
  <c r="C15" i="311" s="1"/>
  <c r="C12" i="311"/>
  <c r="C16" i="311" s="1"/>
  <c r="AP11" i="311"/>
  <c r="BO94" i="307"/>
  <c r="BN94" i="307"/>
  <c r="BM94" i="307"/>
  <c r="BL94" i="307"/>
  <c r="BK94" i="307"/>
  <c r="BJ94" i="307"/>
  <c r="BO93" i="307"/>
  <c r="BN93" i="307"/>
  <c r="BM93" i="307"/>
  <c r="BL93" i="307"/>
  <c r="BK93" i="307"/>
  <c r="BJ93" i="307"/>
  <c r="BO92" i="307"/>
  <c r="BN92" i="307"/>
  <c r="BM92" i="307"/>
  <c r="BL92" i="307"/>
  <c r="BK92" i="307"/>
  <c r="BJ92" i="307"/>
  <c r="BO91" i="307"/>
  <c r="BN91" i="307"/>
  <c r="BM91" i="307"/>
  <c r="BL91" i="307"/>
  <c r="BK91" i="307"/>
  <c r="BJ91" i="307"/>
  <c r="BO90" i="307"/>
  <c r="BN90" i="307"/>
  <c r="BM90" i="307"/>
  <c r="BL90" i="307"/>
  <c r="BK90" i="307"/>
  <c r="BJ90" i="307"/>
  <c r="BO89" i="307"/>
  <c r="BN89" i="307"/>
  <c r="BM89" i="307"/>
  <c r="BL89" i="307"/>
  <c r="BK89" i="307"/>
  <c r="BJ89" i="307"/>
  <c r="BV77" i="307"/>
  <c r="BV76" i="307"/>
  <c r="BS76" i="307"/>
  <c r="CC75" i="307"/>
  <c r="CC74" i="307"/>
  <c r="C74" i="307"/>
  <c r="BV73" i="307"/>
  <c r="BS73" i="307"/>
  <c r="BV72" i="307"/>
  <c r="BS72" i="307"/>
  <c r="BO72" i="307"/>
  <c r="BN72" i="307"/>
  <c r="BM72" i="307"/>
  <c r="BL72" i="307"/>
  <c r="BP72" i="307" s="1"/>
  <c r="BK72" i="307"/>
  <c r="BJ72" i="307"/>
  <c r="W72" i="307"/>
  <c r="V72" i="307"/>
  <c r="S72" i="307"/>
  <c r="R72" i="307"/>
  <c r="O72" i="307"/>
  <c r="N72" i="307"/>
  <c r="L72" i="307"/>
  <c r="CH71" i="307"/>
  <c r="BO71" i="307"/>
  <c r="BN71" i="307"/>
  <c r="BM71" i="307"/>
  <c r="BL71" i="307"/>
  <c r="BK71" i="307"/>
  <c r="BJ71" i="307"/>
  <c r="X71" i="307"/>
  <c r="U71" i="307"/>
  <c r="T71" i="307"/>
  <c r="Q71" i="307"/>
  <c r="P71" i="307"/>
  <c r="M71" i="307"/>
  <c r="L71" i="307"/>
  <c r="CH70" i="307"/>
  <c r="BO70" i="307"/>
  <c r="BN70" i="307"/>
  <c r="BM70" i="307"/>
  <c r="BL70" i="307"/>
  <c r="BK70" i="307"/>
  <c r="BJ70" i="307"/>
  <c r="X70" i="307"/>
  <c r="V70" i="307"/>
  <c r="T70" i="307"/>
  <c r="R70" i="307"/>
  <c r="P70" i="307"/>
  <c r="N70" i="307"/>
  <c r="L70" i="307"/>
  <c r="BV69" i="307"/>
  <c r="BO69" i="307"/>
  <c r="BN69" i="307"/>
  <c r="BM69" i="307"/>
  <c r="BL69" i="307"/>
  <c r="BK69" i="307"/>
  <c r="BJ69" i="307"/>
  <c r="W69" i="307"/>
  <c r="U69" i="307"/>
  <c r="S69" i="307"/>
  <c r="Q69" i="307"/>
  <c r="O69" i="307"/>
  <c r="M69" i="307"/>
  <c r="L69" i="307"/>
  <c r="BV68" i="307"/>
  <c r="BS68" i="307"/>
  <c r="BO68" i="307"/>
  <c r="BN68" i="307"/>
  <c r="BM68" i="307"/>
  <c r="BL68" i="307"/>
  <c r="BK68" i="307"/>
  <c r="BJ68" i="307"/>
  <c r="X68" i="307"/>
  <c r="W68" i="307"/>
  <c r="T68" i="307"/>
  <c r="S68" i="307"/>
  <c r="P68" i="307"/>
  <c r="O68" i="307"/>
  <c r="L68" i="307"/>
  <c r="H68" i="307"/>
  <c r="H70" i="307" s="1"/>
  <c r="C68" i="307"/>
  <c r="AI69" i="307" s="1"/>
  <c r="CC67" i="307"/>
  <c r="BO67" i="307"/>
  <c r="BN67" i="307"/>
  <c r="BM67" i="307"/>
  <c r="BL67" i="307"/>
  <c r="BK67" i="307"/>
  <c r="BJ67" i="307"/>
  <c r="AI67" i="307"/>
  <c r="V67" i="307"/>
  <c r="V73" i="307" s="1"/>
  <c r="AB68" i="307" s="1"/>
  <c r="AL68" i="307" s="1"/>
  <c r="AW68" i="307" s="1"/>
  <c r="U67" i="307"/>
  <c r="R67" i="307"/>
  <c r="Q67" i="307"/>
  <c r="N67" i="307"/>
  <c r="N73" i="307" s="1"/>
  <c r="Z68" i="307" s="1"/>
  <c r="M67" i="307"/>
  <c r="L67" i="307"/>
  <c r="H67" i="307"/>
  <c r="C72" i="307" s="1"/>
  <c r="C67" i="307"/>
  <c r="CC66" i="307"/>
  <c r="BV65" i="307"/>
  <c r="BS65" i="307"/>
  <c r="BV64" i="307"/>
  <c r="BS64" i="307"/>
  <c r="BV61" i="307"/>
  <c r="BO61" i="307"/>
  <c r="BN61" i="307"/>
  <c r="BM61" i="307"/>
  <c r="BL61" i="307"/>
  <c r="BP61" i="307" s="1"/>
  <c r="BK61" i="307"/>
  <c r="BJ61" i="307"/>
  <c r="W61" i="307"/>
  <c r="V61" i="307"/>
  <c r="S61" i="307"/>
  <c r="R61" i="307"/>
  <c r="O61" i="307"/>
  <c r="N61" i="307"/>
  <c r="L61" i="307"/>
  <c r="H61" i="307"/>
  <c r="CM60" i="307"/>
  <c r="BV60" i="307"/>
  <c r="BS60" i="307"/>
  <c r="BO60" i="307"/>
  <c r="BN60" i="307"/>
  <c r="BM60" i="307"/>
  <c r="BL60" i="307"/>
  <c r="BK60" i="307"/>
  <c r="BJ60" i="307"/>
  <c r="X60" i="307"/>
  <c r="U60" i="307"/>
  <c r="T60" i="307"/>
  <c r="Q60" i="307"/>
  <c r="P60" i="307"/>
  <c r="M60" i="307"/>
  <c r="L60" i="307"/>
  <c r="C60" i="307"/>
  <c r="CM59" i="307"/>
  <c r="CC59" i="307"/>
  <c r="BO59" i="307"/>
  <c r="BN59" i="307"/>
  <c r="BM59" i="307"/>
  <c r="BL59" i="307"/>
  <c r="BK59" i="307"/>
  <c r="BJ59" i="307"/>
  <c r="AI59" i="307"/>
  <c r="X59" i="307"/>
  <c r="V59" i="307"/>
  <c r="T59" i="307"/>
  <c r="R59" i="307"/>
  <c r="P59" i="307"/>
  <c r="N59" i="307"/>
  <c r="L59" i="307"/>
  <c r="CC58" i="307"/>
  <c r="BO58" i="307"/>
  <c r="BN58" i="307"/>
  <c r="BM58" i="307"/>
  <c r="BL58" i="307"/>
  <c r="BK58" i="307"/>
  <c r="BJ58" i="307"/>
  <c r="W58" i="307"/>
  <c r="U58" i="307"/>
  <c r="S58" i="307"/>
  <c r="Q58" i="307"/>
  <c r="O58" i="307"/>
  <c r="M58" i="307"/>
  <c r="L58" i="307"/>
  <c r="C58" i="307"/>
  <c r="BV57" i="307"/>
  <c r="BO57" i="307"/>
  <c r="BN57" i="307"/>
  <c r="BM57" i="307"/>
  <c r="BL57" i="307"/>
  <c r="BP57" i="307" s="1"/>
  <c r="BK57" i="307"/>
  <c r="BJ57" i="307"/>
  <c r="X57" i="307"/>
  <c r="X62" i="307" s="1"/>
  <c r="AB59" i="307" s="1"/>
  <c r="AL59" i="307" s="1"/>
  <c r="AW59" i="307" s="1"/>
  <c r="W57" i="307"/>
  <c r="W62" i="307" s="1"/>
  <c r="AB58" i="307" s="1"/>
  <c r="AL58" i="307" s="1"/>
  <c r="AW58" i="307" s="1"/>
  <c r="T57" i="307"/>
  <c r="S57" i="307"/>
  <c r="S62" i="307" s="1"/>
  <c r="AA58" i="307" s="1"/>
  <c r="P57" i="307"/>
  <c r="P62" i="307" s="1"/>
  <c r="Z59" i="307" s="1"/>
  <c r="AE59" i="307" s="1"/>
  <c r="O57" i="307"/>
  <c r="O62" i="307" s="1"/>
  <c r="Z58" i="307" s="1"/>
  <c r="L57" i="307"/>
  <c r="H57" i="307"/>
  <c r="H59" i="307" s="1"/>
  <c r="C57" i="307"/>
  <c r="AI58" i="307" s="1"/>
  <c r="AP55" i="307" s="1"/>
  <c r="BV56" i="307"/>
  <c r="BS56" i="307"/>
  <c r="BO56" i="307"/>
  <c r="BN56" i="307"/>
  <c r="BM56" i="307"/>
  <c r="BL56" i="307"/>
  <c r="BP56" i="307" s="1"/>
  <c r="BK56" i="307"/>
  <c r="BJ56" i="307"/>
  <c r="AI56" i="307"/>
  <c r="V56" i="307"/>
  <c r="V62" i="307" s="1"/>
  <c r="AB57" i="307" s="1"/>
  <c r="AL57" i="307" s="1"/>
  <c r="AW57" i="307" s="1"/>
  <c r="U56" i="307"/>
  <c r="U62" i="307" s="1"/>
  <c r="AB56" i="307" s="1"/>
  <c r="AL56" i="307" s="1"/>
  <c r="AW56" i="307" s="1"/>
  <c r="R56" i="307"/>
  <c r="R62" i="307" s="1"/>
  <c r="AA57" i="307" s="1"/>
  <c r="Q56" i="307"/>
  <c r="Q62" i="307" s="1"/>
  <c r="AA56" i="307" s="1"/>
  <c r="N56" i="307"/>
  <c r="N62" i="307" s="1"/>
  <c r="Z57" i="307" s="1"/>
  <c r="AF57" i="307" s="1"/>
  <c r="M56" i="307"/>
  <c r="M62" i="307" s="1"/>
  <c r="Z56" i="307" s="1"/>
  <c r="L56" i="307"/>
  <c r="H56" i="307"/>
  <c r="C61" i="307" s="1"/>
  <c r="C56" i="307"/>
  <c r="CH55" i="307"/>
  <c r="CH54" i="307"/>
  <c r="BV53" i="307"/>
  <c r="BS53" i="307"/>
  <c r="BV52" i="307"/>
  <c r="BS52" i="307"/>
  <c r="CC51" i="307"/>
  <c r="CC50" i="307"/>
  <c r="BO50" i="307"/>
  <c r="BN50" i="307"/>
  <c r="BM50" i="307"/>
  <c r="BL50" i="307"/>
  <c r="BK50" i="307"/>
  <c r="BJ50" i="307"/>
  <c r="BP50" i="307" s="1"/>
  <c r="W50" i="307"/>
  <c r="V50" i="307"/>
  <c r="S50" i="307"/>
  <c r="R50" i="307"/>
  <c r="O50" i="307"/>
  <c r="N50" i="307"/>
  <c r="L50" i="307"/>
  <c r="BV49" i="307"/>
  <c r="BS49" i="307"/>
  <c r="BO49" i="307"/>
  <c r="BN49" i="307"/>
  <c r="BM49" i="307"/>
  <c r="BL49" i="307"/>
  <c r="BK49" i="307"/>
  <c r="BJ49" i="307"/>
  <c r="X49" i="307"/>
  <c r="U49" i="307"/>
  <c r="T49" i="307"/>
  <c r="Q49" i="307"/>
  <c r="P49" i="307"/>
  <c r="M49" i="307"/>
  <c r="L49" i="307"/>
  <c r="BV48" i="307"/>
  <c r="BS48" i="307"/>
  <c r="BO48" i="307"/>
  <c r="BN48" i="307"/>
  <c r="BM48" i="307"/>
  <c r="BL48" i="307"/>
  <c r="BK48" i="307"/>
  <c r="BJ48" i="307"/>
  <c r="AI48" i="307"/>
  <c r="AT48" i="307" s="1"/>
  <c r="X48" i="307"/>
  <c r="V48" i="307"/>
  <c r="T48" i="307"/>
  <c r="R48" i="307"/>
  <c r="P48" i="307"/>
  <c r="N48" i="307"/>
  <c r="L48" i="307"/>
  <c r="BO47" i="307"/>
  <c r="BN47" i="307"/>
  <c r="BM47" i="307"/>
  <c r="BL47" i="307"/>
  <c r="BK47" i="307"/>
  <c r="BJ47" i="307"/>
  <c r="W47" i="307"/>
  <c r="U47" i="307"/>
  <c r="S47" i="307"/>
  <c r="Q47" i="307"/>
  <c r="O47" i="307"/>
  <c r="M47" i="307"/>
  <c r="L47" i="307"/>
  <c r="C47" i="307"/>
  <c r="BO46" i="307"/>
  <c r="BN46" i="307"/>
  <c r="BM46" i="307"/>
  <c r="BL46" i="307"/>
  <c r="BK46" i="307"/>
  <c r="BJ46" i="307"/>
  <c r="AI46" i="307"/>
  <c r="X46" i="307"/>
  <c r="X51" i="307" s="1"/>
  <c r="AB48" i="307" s="1"/>
  <c r="AL48" i="307" s="1"/>
  <c r="AW48" i="307" s="1"/>
  <c r="W46" i="307"/>
  <c r="W51" i="307" s="1"/>
  <c r="AB47" i="307" s="1"/>
  <c r="AL47" i="307" s="1"/>
  <c r="AW47" i="307" s="1"/>
  <c r="T46" i="307"/>
  <c r="S46" i="307"/>
  <c r="S51" i="307" s="1"/>
  <c r="AA47" i="307" s="1"/>
  <c r="P46" i="307"/>
  <c r="P51" i="307" s="1"/>
  <c r="Z48" i="307" s="1"/>
  <c r="O46" i="307"/>
  <c r="O51" i="307" s="1"/>
  <c r="Z47" i="307" s="1"/>
  <c r="L46" i="307"/>
  <c r="H46" i="307"/>
  <c r="C46" i="307"/>
  <c r="H50" i="307" s="1"/>
  <c r="BO45" i="307"/>
  <c r="BN45" i="307"/>
  <c r="BM45" i="307"/>
  <c r="BL45" i="307"/>
  <c r="BK45" i="307"/>
  <c r="BP45" i="307" s="1"/>
  <c r="BJ45" i="307"/>
  <c r="AI45" i="307"/>
  <c r="V45" i="307"/>
  <c r="U45" i="307"/>
  <c r="R45" i="307"/>
  <c r="Q45" i="307"/>
  <c r="N45" i="307"/>
  <c r="N51" i="307" s="1"/>
  <c r="Z46" i="307" s="1"/>
  <c r="M45" i="307"/>
  <c r="L45" i="307"/>
  <c r="H45" i="307"/>
  <c r="C45" i="307"/>
  <c r="C49" i="307" s="1"/>
  <c r="CT44" i="307"/>
  <c r="CP44" i="307"/>
  <c r="CK44" i="307"/>
  <c r="CF44" i="307"/>
  <c r="BY44" i="307"/>
  <c r="AQ44" i="307"/>
  <c r="BO39" i="307"/>
  <c r="BN39" i="307"/>
  <c r="BM39" i="307"/>
  <c r="BL39" i="307"/>
  <c r="BK39" i="307"/>
  <c r="BJ39" i="307"/>
  <c r="W39" i="307"/>
  <c r="V39" i="307"/>
  <c r="S39" i="307"/>
  <c r="S40" i="307" s="1"/>
  <c r="AA36" i="307" s="1"/>
  <c r="R39" i="307"/>
  <c r="O39" i="307"/>
  <c r="N39" i="307"/>
  <c r="L39" i="307"/>
  <c r="BO38" i="307"/>
  <c r="BN38" i="307"/>
  <c r="BM38" i="307"/>
  <c r="BL38" i="307"/>
  <c r="BP38" i="307" s="1"/>
  <c r="BK38" i="307"/>
  <c r="BJ38" i="307"/>
  <c r="X38" i="307"/>
  <c r="U38" i="307"/>
  <c r="T38" i="307"/>
  <c r="Q38" i="307"/>
  <c r="P38" i="307"/>
  <c r="M38" i="307"/>
  <c r="L38" i="307"/>
  <c r="BO37" i="307"/>
  <c r="BN37" i="307"/>
  <c r="BM37" i="307"/>
  <c r="BL37" i="307"/>
  <c r="BK37" i="307"/>
  <c r="BJ37" i="307"/>
  <c r="AT37" i="307"/>
  <c r="X37" i="307"/>
  <c r="V37" i="307"/>
  <c r="T37" i="307"/>
  <c r="R37" i="307"/>
  <c r="P37" i="307"/>
  <c r="N37" i="307"/>
  <c r="L37" i="307"/>
  <c r="C37" i="307"/>
  <c r="BO36" i="307"/>
  <c r="BN36" i="307"/>
  <c r="BM36" i="307"/>
  <c r="BL36" i="307"/>
  <c r="BK36" i="307"/>
  <c r="BJ36" i="307"/>
  <c r="W36" i="307"/>
  <c r="U36" i="307"/>
  <c r="S36" i="307"/>
  <c r="Q36" i="307"/>
  <c r="O36" i="307"/>
  <c r="M36" i="307"/>
  <c r="L36" i="307"/>
  <c r="BO35" i="307"/>
  <c r="BN35" i="307"/>
  <c r="BM35" i="307"/>
  <c r="BL35" i="307"/>
  <c r="BK35" i="307"/>
  <c r="BJ35" i="307"/>
  <c r="BP35" i="307" s="1"/>
  <c r="AT35" i="307"/>
  <c r="AC35" i="307"/>
  <c r="AB35" i="307"/>
  <c r="AL35" i="307" s="1"/>
  <c r="AW35" i="307" s="1"/>
  <c r="X35" i="307"/>
  <c r="X40" i="307" s="1"/>
  <c r="AB37" i="307" s="1"/>
  <c r="W35" i="307"/>
  <c r="T35" i="307"/>
  <c r="T40" i="307" s="1"/>
  <c r="AA37" i="307" s="1"/>
  <c r="AK37" i="307" s="1"/>
  <c r="S35" i="307"/>
  <c r="P35" i="307"/>
  <c r="P40" i="307" s="1"/>
  <c r="Z37" i="307" s="1"/>
  <c r="O35" i="307"/>
  <c r="L35" i="307"/>
  <c r="H35" i="307"/>
  <c r="AI37" i="307" s="1"/>
  <c r="AQ33" i="307" s="1"/>
  <c r="C35" i="307"/>
  <c r="BO34" i="307"/>
  <c r="BN34" i="307"/>
  <c r="BM34" i="307"/>
  <c r="BL34" i="307"/>
  <c r="BK34" i="307"/>
  <c r="BJ34" i="307"/>
  <c r="BP34" i="307" s="1"/>
  <c r="AT34" i="307"/>
  <c r="V34" i="307"/>
  <c r="V40" i="307" s="1"/>
  <c r="U34" i="307"/>
  <c r="U40" i="307" s="1"/>
  <c r="AB34" i="307" s="1"/>
  <c r="R34" i="307"/>
  <c r="R40" i="307" s="1"/>
  <c r="AA35" i="307" s="1"/>
  <c r="AK35" i="307" s="1"/>
  <c r="Q34" i="307"/>
  <c r="Q40" i="307" s="1"/>
  <c r="AA34" i="307" s="1"/>
  <c r="AK34" i="307" s="1"/>
  <c r="N34" i="307"/>
  <c r="N40" i="307" s="1"/>
  <c r="Z35" i="307" s="1"/>
  <c r="AJ35" i="307" s="1"/>
  <c r="AU35" i="307" s="1"/>
  <c r="M34" i="307"/>
  <c r="M40" i="307" s="1"/>
  <c r="Z34" i="307" s="1"/>
  <c r="L34" i="307"/>
  <c r="H34" i="307"/>
  <c r="AI35" i="307" s="1"/>
  <c r="C34" i="307"/>
  <c r="AI34" i="307" s="1"/>
  <c r="AN33" i="307" s="1"/>
  <c r="AO33" i="307"/>
  <c r="BO28" i="307"/>
  <c r="BN28" i="307"/>
  <c r="BM28" i="307"/>
  <c r="BL28" i="307"/>
  <c r="BK28" i="307"/>
  <c r="BJ28" i="307"/>
  <c r="W28" i="307"/>
  <c r="V28" i="307"/>
  <c r="S28" i="307"/>
  <c r="R28" i="307"/>
  <c r="O28" i="307"/>
  <c r="N28" i="307"/>
  <c r="L28" i="307"/>
  <c r="H28" i="307"/>
  <c r="BO27" i="307"/>
  <c r="BN27" i="307"/>
  <c r="BM27" i="307"/>
  <c r="BL27" i="307"/>
  <c r="BK27" i="307"/>
  <c r="BJ27" i="307"/>
  <c r="X27" i="307"/>
  <c r="U27" i="307"/>
  <c r="T27" i="307"/>
  <c r="Q27" i="307"/>
  <c r="P27" i="307"/>
  <c r="M27" i="307"/>
  <c r="L27" i="307"/>
  <c r="H27" i="307"/>
  <c r="BO26" i="307"/>
  <c r="BN26" i="307"/>
  <c r="BM26" i="307"/>
  <c r="BL26" i="307"/>
  <c r="BK26" i="307"/>
  <c r="BJ26" i="307"/>
  <c r="X26" i="307"/>
  <c r="V26" i="307"/>
  <c r="T26" i="307"/>
  <c r="R26" i="307"/>
  <c r="P26" i="307"/>
  <c r="N26" i="307"/>
  <c r="L26" i="307"/>
  <c r="C26" i="307"/>
  <c r="BO25" i="307"/>
  <c r="BN25" i="307"/>
  <c r="BM25" i="307"/>
  <c r="BL25" i="307"/>
  <c r="BK25" i="307"/>
  <c r="BJ25" i="307"/>
  <c r="W25" i="307"/>
  <c r="U25" i="307"/>
  <c r="S25" i="307"/>
  <c r="Q25" i="307"/>
  <c r="O25" i="307"/>
  <c r="M25" i="307"/>
  <c r="L25" i="307"/>
  <c r="H25" i="307"/>
  <c r="BO24" i="307"/>
  <c r="BN24" i="307"/>
  <c r="BM24" i="307"/>
  <c r="BL24" i="307"/>
  <c r="BK24" i="307"/>
  <c r="BJ24" i="307"/>
  <c r="BP24" i="307" s="1"/>
  <c r="AI24" i="307"/>
  <c r="AT24" i="307" s="1"/>
  <c r="X24" i="307"/>
  <c r="W24" i="307"/>
  <c r="T24" i="307"/>
  <c r="T29" i="307" s="1"/>
  <c r="AA26" i="307" s="1"/>
  <c r="S24" i="307"/>
  <c r="S29" i="307" s="1"/>
  <c r="AA25" i="307" s="1"/>
  <c r="P24" i="307"/>
  <c r="O24" i="307"/>
  <c r="L24" i="307"/>
  <c r="H24" i="307"/>
  <c r="AI26" i="307" s="1"/>
  <c r="C24" i="307"/>
  <c r="AI25" i="307" s="1"/>
  <c r="BO23" i="307"/>
  <c r="BN23" i="307"/>
  <c r="BM23" i="307"/>
  <c r="BL23" i="307"/>
  <c r="BK23" i="307"/>
  <c r="BJ23" i="307"/>
  <c r="BP23" i="307" s="1"/>
  <c r="V23" i="307"/>
  <c r="V29" i="307" s="1"/>
  <c r="AB24" i="307" s="1"/>
  <c r="AL24" i="307" s="1"/>
  <c r="AW24" i="307" s="1"/>
  <c r="U23" i="307"/>
  <c r="U29" i="307" s="1"/>
  <c r="AB23" i="307" s="1"/>
  <c r="AL23" i="307" s="1"/>
  <c r="AW23" i="307" s="1"/>
  <c r="R23" i="307"/>
  <c r="Q23" i="307"/>
  <c r="N23" i="307"/>
  <c r="N29" i="307" s="1"/>
  <c r="Z24" i="307" s="1"/>
  <c r="M23" i="307"/>
  <c r="M29" i="307" s="1"/>
  <c r="Z23" i="307" s="1"/>
  <c r="L23" i="307"/>
  <c r="H23" i="307"/>
  <c r="C28" i="307" s="1"/>
  <c r="C23" i="307"/>
  <c r="C27" i="307" s="1"/>
  <c r="AO22" i="307"/>
  <c r="BO17" i="307"/>
  <c r="BN17" i="307"/>
  <c r="BM17" i="307"/>
  <c r="BL17" i="307"/>
  <c r="BK17" i="307"/>
  <c r="BJ17" i="307"/>
  <c r="W17" i="307"/>
  <c r="V17" i="307"/>
  <c r="S17" i="307"/>
  <c r="R17" i="307"/>
  <c r="O17" i="307"/>
  <c r="N17" i="307"/>
  <c r="L17" i="307"/>
  <c r="BO16" i="307"/>
  <c r="BN16" i="307"/>
  <c r="BM16" i="307"/>
  <c r="BL16" i="307"/>
  <c r="BP16" i="307" s="1"/>
  <c r="BK16" i="307"/>
  <c r="BJ16" i="307"/>
  <c r="X16" i="307"/>
  <c r="U16" i="307"/>
  <c r="T16" i="307"/>
  <c r="Q16" i="307"/>
  <c r="P16" i="307"/>
  <c r="M16" i="307"/>
  <c r="L16" i="307"/>
  <c r="BO15" i="307"/>
  <c r="BN15" i="307"/>
  <c r="BM15" i="307"/>
  <c r="BL15" i="307"/>
  <c r="BK15" i="307"/>
  <c r="BJ15" i="307"/>
  <c r="X15" i="307"/>
  <c r="V15" i="307"/>
  <c r="T15" i="307"/>
  <c r="R15" i="307"/>
  <c r="P15" i="307"/>
  <c r="N15" i="307"/>
  <c r="L15" i="307"/>
  <c r="C15" i="307"/>
  <c r="BO14" i="307"/>
  <c r="BN14" i="307"/>
  <c r="BM14" i="307"/>
  <c r="BL14" i="307"/>
  <c r="BK14" i="307"/>
  <c r="BJ14" i="307"/>
  <c r="W14" i="307"/>
  <c r="U14" i="307"/>
  <c r="S14" i="307"/>
  <c r="Q14" i="307"/>
  <c r="O14" i="307"/>
  <c r="M14" i="307"/>
  <c r="L14" i="307"/>
  <c r="BO13" i="307"/>
  <c r="BN13" i="307"/>
  <c r="BM13" i="307"/>
  <c r="BL13" i="307"/>
  <c r="BK13" i="307"/>
  <c r="BJ13" i="307"/>
  <c r="X13" i="307"/>
  <c r="W13" i="307"/>
  <c r="W18" i="307" s="1"/>
  <c r="AB14" i="307" s="1"/>
  <c r="AL14" i="307" s="1"/>
  <c r="AW14" i="307" s="1"/>
  <c r="T13" i="307"/>
  <c r="T18" i="307" s="1"/>
  <c r="AA15" i="307" s="1"/>
  <c r="S13" i="307"/>
  <c r="P13" i="307"/>
  <c r="O13" i="307"/>
  <c r="O18" i="307" s="1"/>
  <c r="Z14" i="307" s="1"/>
  <c r="L13" i="307"/>
  <c r="H13" i="307"/>
  <c r="AI15" i="307" s="1"/>
  <c r="C13" i="307"/>
  <c r="H17" i="307" s="1"/>
  <c r="BO12" i="307"/>
  <c r="BN12" i="307"/>
  <c r="BM12" i="307"/>
  <c r="BL12" i="307"/>
  <c r="BK12" i="307"/>
  <c r="BJ12" i="307"/>
  <c r="V12" i="307"/>
  <c r="U12" i="307"/>
  <c r="R12" i="307"/>
  <c r="R18" i="307" s="1"/>
  <c r="AA13" i="307" s="1"/>
  <c r="Q12" i="307"/>
  <c r="Q18" i="307" s="1"/>
  <c r="AA12" i="307" s="1"/>
  <c r="N12" i="307"/>
  <c r="M12" i="307"/>
  <c r="L12" i="307"/>
  <c r="H12" i="307"/>
  <c r="AI13" i="307" s="1"/>
  <c r="C12" i="307"/>
  <c r="C14" i="307" s="1"/>
  <c r="BP29" i="314" l="1"/>
  <c r="BP73" i="315"/>
  <c r="BP51" i="317"/>
  <c r="BP40" i="325"/>
  <c r="BP51" i="329"/>
  <c r="BP29" i="316"/>
  <c r="BP62" i="315"/>
  <c r="BP40" i="318"/>
  <c r="BP62" i="330"/>
  <c r="BP29" i="331"/>
  <c r="BP62" i="333"/>
  <c r="BP40" i="335"/>
  <c r="BP51" i="335"/>
  <c r="BP29" i="336"/>
  <c r="BP40" i="330"/>
  <c r="BP40" i="332"/>
  <c r="BP51" i="332"/>
  <c r="BP29" i="333"/>
  <c r="BP62" i="355"/>
  <c r="BP29" i="356"/>
  <c r="BP62" i="354"/>
  <c r="AD12" i="356"/>
  <c r="AJ12" i="356"/>
  <c r="AF12" i="356"/>
  <c r="AE12" i="356"/>
  <c r="AD14" i="356"/>
  <c r="AJ14" i="356"/>
  <c r="AF14" i="356"/>
  <c r="AE14" i="356"/>
  <c r="AK24" i="356"/>
  <c r="AC24" i="356"/>
  <c r="AK25" i="356"/>
  <c r="AC25" i="356"/>
  <c r="AK34" i="356"/>
  <c r="AC34" i="356"/>
  <c r="AK36" i="356"/>
  <c r="AC36" i="356"/>
  <c r="AD13" i="356"/>
  <c r="AJ13" i="356"/>
  <c r="AF13" i="356"/>
  <c r="AE13" i="356"/>
  <c r="BP18" i="356"/>
  <c r="AD15" i="356"/>
  <c r="AJ15" i="356"/>
  <c r="AF15" i="356"/>
  <c r="AE15" i="356"/>
  <c r="AD23" i="356"/>
  <c r="AJ23" i="356"/>
  <c r="AF23" i="356"/>
  <c r="AE23" i="356"/>
  <c r="AK26" i="356"/>
  <c r="AC26" i="356"/>
  <c r="AK35" i="356"/>
  <c r="AC35" i="356"/>
  <c r="AK37" i="356"/>
  <c r="AC37" i="356"/>
  <c r="AK12" i="356"/>
  <c r="AC12" i="356"/>
  <c r="AK14" i="356"/>
  <c r="AC14" i="356"/>
  <c r="AJ24" i="356"/>
  <c r="AF24" i="356"/>
  <c r="AE24" i="356"/>
  <c r="AD24" i="356"/>
  <c r="AE25" i="356"/>
  <c r="AD25" i="356"/>
  <c r="AJ25" i="356"/>
  <c r="AF25" i="356"/>
  <c r="AJ36" i="356"/>
  <c r="AE36" i="356"/>
  <c r="AD36" i="356"/>
  <c r="AF36" i="356"/>
  <c r="AK13" i="356"/>
  <c r="AC13" i="356"/>
  <c r="AK15" i="356"/>
  <c r="AC15" i="356"/>
  <c r="AK23" i="356"/>
  <c r="AC23" i="356"/>
  <c r="AP22" i="356"/>
  <c r="AT25" i="356"/>
  <c r="AD26" i="356"/>
  <c r="AJ26" i="356"/>
  <c r="AF26" i="356"/>
  <c r="AE26" i="356"/>
  <c r="AJ35" i="356"/>
  <c r="AF35" i="356"/>
  <c r="AE35" i="356"/>
  <c r="AD35" i="356"/>
  <c r="AI13" i="356"/>
  <c r="AI14" i="356"/>
  <c r="AI15" i="356"/>
  <c r="H17" i="356"/>
  <c r="AI26" i="356"/>
  <c r="C38" i="356"/>
  <c r="C36" i="356"/>
  <c r="AD37" i="356"/>
  <c r="AJ37" i="356"/>
  <c r="AD45" i="356"/>
  <c r="AJ45" i="356"/>
  <c r="AF45" i="356"/>
  <c r="AE45" i="356"/>
  <c r="AJ48" i="356"/>
  <c r="AF48" i="356"/>
  <c r="AE48" i="356"/>
  <c r="AD48" i="356"/>
  <c r="AJ56" i="356"/>
  <c r="AF56" i="356"/>
  <c r="AE56" i="356"/>
  <c r="AD56" i="356"/>
  <c r="AK58" i="356"/>
  <c r="AC58" i="356"/>
  <c r="AK68" i="356"/>
  <c r="AC68" i="356"/>
  <c r="AJ13" i="357"/>
  <c r="AF13" i="357"/>
  <c r="AE13" i="357"/>
  <c r="AD13" i="357"/>
  <c r="AJ14" i="357"/>
  <c r="AF14" i="357"/>
  <c r="AE14" i="357"/>
  <c r="AD14" i="357"/>
  <c r="AN22" i="356"/>
  <c r="C25" i="356"/>
  <c r="C28" i="356"/>
  <c r="C39" i="356"/>
  <c r="C37" i="356"/>
  <c r="AD34" i="356"/>
  <c r="H38" i="356"/>
  <c r="H37" i="356"/>
  <c r="AE37" i="356"/>
  <c r="AE46" i="356"/>
  <c r="AD46" i="356"/>
  <c r="AJ46" i="356"/>
  <c r="AF46" i="356"/>
  <c r="AK47" i="356"/>
  <c r="AC47" i="356"/>
  <c r="AD57" i="356"/>
  <c r="AJ57" i="356"/>
  <c r="AF57" i="356"/>
  <c r="AE57" i="356"/>
  <c r="AK59" i="356"/>
  <c r="AC59" i="356"/>
  <c r="AJ67" i="356"/>
  <c r="AF67" i="356"/>
  <c r="AD67" i="356"/>
  <c r="AK70" i="356"/>
  <c r="AC70" i="356"/>
  <c r="AV12" i="357"/>
  <c r="AM12" i="357"/>
  <c r="AD12" i="357"/>
  <c r="AJ15" i="357"/>
  <c r="AF15" i="357"/>
  <c r="AE15" i="357"/>
  <c r="AD15" i="357"/>
  <c r="AN11" i="356"/>
  <c r="C14" i="356"/>
  <c r="C15" i="356"/>
  <c r="AI24" i="356"/>
  <c r="H25" i="356"/>
  <c r="H27" i="356"/>
  <c r="H28" i="356"/>
  <c r="AE34" i="356"/>
  <c r="AI34" i="356"/>
  <c r="AI35" i="356"/>
  <c r="AI36" i="356"/>
  <c r="AF37" i="356"/>
  <c r="AK45" i="356"/>
  <c r="AC45" i="356"/>
  <c r="AK48" i="356"/>
  <c r="AC48" i="356"/>
  <c r="AK56" i="356"/>
  <c r="AC56" i="356"/>
  <c r="AE58" i="356"/>
  <c r="AD58" i="356"/>
  <c r="AJ58" i="356"/>
  <c r="AF58" i="356"/>
  <c r="AD68" i="356"/>
  <c r="AJ68" i="356"/>
  <c r="AF68" i="356"/>
  <c r="R74" i="356"/>
  <c r="AV13" i="357"/>
  <c r="AM13" i="357"/>
  <c r="AV14" i="357"/>
  <c r="AM14" i="357"/>
  <c r="H15" i="356"/>
  <c r="AF34" i="356"/>
  <c r="AJ34" i="356"/>
  <c r="H36" i="356"/>
  <c r="AI37" i="356"/>
  <c r="AK46" i="356"/>
  <c r="AC46" i="356"/>
  <c r="AJ47" i="356"/>
  <c r="AF47" i="356"/>
  <c r="AE47" i="356"/>
  <c r="AD47" i="356"/>
  <c r="AK57" i="356"/>
  <c r="AC57" i="356"/>
  <c r="AP55" i="356"/>
  <c r="AT58" i="356"/>
  <c r="AJ59" i="356"/>
  <c r="AF59" i="356"/>
  <c r="AE59" i="356"/>
  <c r="AD59" i="356"/>
  <c r="AK67" i="356"/>
  <c r="AC67" i="356"/>
  <c r="BP73" i="356"/>
  <c r="BP75" i="356" s="1"/>
  <c r="BX86" i="356" s="1"/>
  <c r="AJ70" i="356"/>
  <c r="AE70" i="356"/>
  <c r="AD70" i="356"/>
  <c r="M74" i="356"/>
  <c r="U74" i="356"/>
  <c r="AI45" i="356"/>
  <c r="C47" i="356"/>
  <c r="H48" i="356"/>
  <c r="AI57" i="356"/>
  <c r="H59" i="356"/>
  <c r="C61" i="356"/>
  <c r="C69" i="356"/>
  <c r="H70" i="356"/>
  <c r="C72" i="356"/>
  <c r="P74" i="356"/>
  <c r="T74" i="356"/>
  <c r="X74" i="356"/>
  <c r="AN11" i="357"/>
  <c r="AC12" i="357"/>
  <c r="AC13" i="357"/>
  <c r="AT13" i="357"/>
  <c r="AC14" i="357"/>
  <c r="AC15" i="357"/>
  <c r="AV15" i="357"/>
  <c r="AM15" i="357"/>
  <c r="AT15" i="357"/>
  <c r="AK23" i="357"/>
  <c r="AC23" i="357"/>
  <c r="AD26" i="357"/>
  <c r="AJ26" i="357"/>
  <c r="AF26" i="357"/>
  <c r="AE26" i="357"/>
  <c r="AK25" i="357"/>
  <c r="AC25" i="357"/>
  <c r="AK36" i="357"/>
  <c r="AC36" i="357"/>
  <c r="AU36" i="357"/>
  <c r="AK48" i="357"/>
  <c r="AC48" i="357"/>
  <c r="AE48" i="357"/>
  <c r="AD48" i="357"/>
  <c r="AJ48" i="357"/>
  <c r="AF48" i="357"/>
  <c r="AF47" i="357"/>
  <c r="H47" i="356"/>
  <c r="AI48" i="356"/>
  <c r="AI56" i="356"/>
  <c r="C58" i="356"/>
  <c r="AI59" i="356"/>
  <c r="H61" i="356"/>
  <c r="AO66" i="356"/>
  <c r="AI67" i="356"/>
  <c r="H69" i="356"/>
  <c r="AI70" i="356"/>
  <c r="O73" i="356"/>
  <c r="Z69" i="356" s="1"/>
  <c r="S73" i="356"/>
  <c r="AA69" i="356" s="1"/>
  <c r="W73" i="356"/>
  <c r="AB69" i="356" s="1"/>
  <c r="AL69" i="356" s="1"/>
  <c r="AW69" i="356" s="1"/>
  <c r="AT26" i="357"/>
  <c r="AQ22" i="357"/>
  <c r="C50" i="356"/>
  <c r="H58" i="356"/>
  <c r="H17" i="357"/>
  <c r="AI14" i="357"/>
  <c r="C14" i="357"/>
  <c r="C15" i="357"/>
  <c r="C16" i="357"/>
  <c r="AD23" i="357"/>
  <c r="AJ23" i="357"/>
  <c r="AF23" i="357"/>
  <c r="AE23" i="357"/>
  <c r="AK26" i="357"/>
  <c r="AC26" i="357"/>
  <c r="AK24" i="357"/>
  <c r="AC24" i="357"/>
  <c r="AK35" i="357"/>
  <c r="AC35" i="357"/>
  <c r="AK46" i="357"/>
  <c r="AC46" i="357"/>
  <c r="AI46" i="356"/>
  <c r="AJ12" i="357"/>
  <c r="AF12" i="357"/>
  <c r="AE12" i="357"/>
  <c r="H14" i="357"/>
  <c r="H15" i="357"/>
  <c r="H16" i="357"/>
  <c r="C17" i="357"/>
  <c r="BP17" i="357"/>
  <c r="AJ24" i="357"/>
  <c r="AF24" i="357"/>
  <c r="AE24" i="357"/>
  <c r="AD24" i="357"/>
  <c r="AE25" i="357"/>
  <c r="AD25" i="357"/>
  <c r="AJ25" i="357"/>
  <c r="AF25" i="357"/>
  <c r="AF34" i="357"/>
  <c r="AJ34" i="357"/>
  <c r="AE34" i="357"/>
  <c r="AD34" i="357"/>
  <c r="AD35" i="357"/>
  <c r="AE36" i="357"/>
  <c r="AF35" i="357"/>
  <c r="AE35" i="357"/>
  <c r="AJ35" i="357"/>
  <c r="AK47" i="357"/>
  <c r="AC47" i="357"/>
  <c r="AI23" i="357"/>
  <c r="C38" i="357"/>
  <c r="C36" i="357"/>
  <c r="AC34" i="357"/>
  <c r="AM34" i="357"/>
  <c r="T40" i="357"/>
  <c r="AA37" i="357" s="1"/>
  <c r="AD45" i="357"/>
  <c r="AD46" i="357"/>
  <c r="AE47" i="357"/>
  <c r="BP48" i="357"/>
  <c r="BP49" i="357"/>
  <c r="AJ56" i="357"/>
  <c r="AF56" i="357"/>
  <c r="AE56" i="357"/>
  <c r="AD56" i="357"/>
  <c r="AV56" i="357"/>
  <c r="AM56" i="357"/>
  <c r="AJ59" i="357"/>
  <c r="AF59" i="357"/>
  <c r="AE59" i="357"/>
  <c r="AD59" i="357"/>
  <c r="AJ67" i="357"/>
  <c r="AF67" i="357"/>
  <c r="AE67" i="357"/>
  <c r="AD67" i="357"/>
  <c r="AK70" i="357"/>
  <c r="AC70" i="357"/>
  <c r="C25" i="357"/>
  <c r="C28" i="357"/>
  <c r="C39" i="357"/>
  <c r="C37" i="357"/>
  <c r="AI34" i="357"/>
  <c r="C47" i="357"/>
  <c r="AI45" i="357"/>
  <c r="C49" i="357"/>
  <c r="C50" i="357"/>
  <c r="AD47" i="357"/>
  <c r="C60" i="357"/>
  <c r="C58" i="357"/>
  <c r="AI56" i="357"/>
  <c r="AD57" i="357"/>
  <c r="AJ57" i="357"/>
  <c r="AF57" i="357"/>
  <c r="AE57" i="357"/>
  <c r="AK58" i="357"/>
  <c r="AC58" i="357"/>
  <c r="AD68" i="357"/>
  <c r="AJ68" i="357"/>
  <c r="AF68" i="357"/>
  <c r="O74" i="357"/>
  <c r="Z69" i="357"/>
  <c r="W74" i="357"/>
  <c r="AB69" i="357"/>
  <c r="AL69" i="357" s="1"/>
  <c r="AW69" i="357" s="1"/>
  <c r="AJ70" i="357"/>
  <c r="AF70" i="357"/>
  <c r="AE70" i="357"/>
  <c r="AD70" i="357"/>
  <c r="AI24" i="357"/>
  <c r="AD37" i="357"/>
  <c r="AJ37" i="357"/>
  <c r="AJ45" i="357"/>
  <c r="AF45" i="357"/>
  <c r="AE45" i="357"/>
  <c r="AI48" i="357"/>
  <c r="H48" i="357"/>
  <c r="AJ46" i="357"/>
  <c r="AF46" i="357"/>
  <c r="H49" i="357"/>
  <c r="AF36" i="357"/>
  <c r="AE37" i="357"/>
  <c r="AD36" i="357"/>
  <c r="AV45" i="357"/>
  <c r="AM45" i="357"/>
  <c r="BP51" i="357"/>
  <c r="AI46" i="357"/>
  <c r="AU47" i="357"/>
  <c r="AK57" i="357"/>
  <c r="AC57" i="357"/>
  <c r="AE58" i="357"/>
  <c r="AD58" i="357"/>
  <c r="AJ58" i="357"/>
  <c r="AF58" i="357"/>
  <c r="AK59" i="357"/>
  <c r="AC59" i="357"/>
  <c r="AA68" i="357"/>
  <c r="R74" i="357"/>
  <c r="AK67" i="357"/>
  <c r="AC67" i="357"/>
  <c r="AI57" i="357"/>
  <c r="H59" i="357"/>
  <c r="C69" i="357"/>
  <c r="H70" i="357"/>
  <c r="T74" i="357"/>
  <c r="AK13" i="358"/>
  <c r="AC13" i="358"/>
  <c r="AK15" i="358"/>
  <c r="AC15" i="358"/>
  <c r="AK24" i="358"/>
  <c r="AC24" i="358"/>
  <c r="AE26" i="358"/>
  <c r="AD26" i="358"/>
  <c r="AJ26" i="358"/>
  <c r="AF26" i="358"/>
  <c r="H37" i="357"/>
  <c r="AI59" i="357"/>
  <c r="H61" i="357"/>
  <c r="AO66" i="357"/>
  <c r="AI67" i="357"/>
  <c r="H69" i="357"/>
  <c r="AI70" i="357"/>
  <c r="S73" i="357"/>
  <c r="AA69" i="357" s="1"/>
  <c r="AJ12" i="358"/>
  <c r="AF12" i="358"/>
  <c r="AE12" i="358"/>
  <c r="AD12" i="358"/>
  <c r="AJ14" i="358"/>
  <c r="AF14" i="358"/>
  <c r="AE14" i="358"/>
  <c r="AD14" i="358"/>
  <c r="AJ23" i="358"/>
  <c r="AF23" i="358"/>
  <c r="AE23" i="358"/>
  <c r="AD23" i="358"/>
  <c r="AK25" i="358"/>
  <c r="AC25" i="358"/>
  <c r="AJ13" i="358"/>
  <c r="AF13" i="358"/>
  <c r="AE13" i="358"/>
  <c r="AD13" i="358"/>
  <c r="BP18" i="358"/>
  <c r="AJ15" i="358"/>
  <c r="AF15" i="358"/>
  <c r="AE15" i="358"/>
  <c r="AD15" i="358"/>
  <c r="AE24" i="358"/>
  <c r="AD24" i="358"/>
  <c r="AJ24" i="358"/>
  <c r="AF24" i="358"/>
  <c r="AK12" i="358"/>
  <c r="AC12" i="358"/>
  <c r="AT15" i="358"/>
  <c r="AQ11" i="358"/>
  <c r="AK14" i="358"/>
  <c r="AC14" i="358"/>
  <c r="AV23" i="358"/>
  <c r="AM23" i="358"/>
  <c r="AD25" i="358"/>
  <c r="AJ25" i="358"/>
  <c r="AF25" i="358"/>
  <c r="AE25" i="358"/>
  <c r="AO11" i="358"/>
  <c r="H14" i="358"/>
  <c r="H15" i="358"/>
  <c r="H16" i="358"/>
  <c r="C17" i="358"/>
  <c r="AI25" i="358"/>
  <c r="BP27" i="358"/>
  <c r="BP29" i="358" s="1"/>
  <c r="AN33" i="358"/>
  <c r="AT34" i="358"/>
  <c r="AJ35" i="358"/>
  <c r="AF35" i="358"/>
  <c r="AE35" i="358"/>
  <c r="AD35" i="358"/>
  <c r="AQ33" i="358"/>
  <c r="AT37" i="358"/>
  <c r="AK36" i="358"/>
  <c r="AC36" i="358"/>
  <c r="AD45" i="358"/>
  <c r="AJ45" i="358"/>
  <c r="AF45" i="358"/>
  <c r="AE45" i="358"/>
  <c r="AD48" i="358"/>
  <c r="AF48" i="358"/>
  <c r="AJ48" i="358"/>
  <c r="AE48" i="358"/>
  <c r="C28" i="358"/>
  <c r="AO33" i="358"/>
  <c r="AT35" i="358"/>
  <c r="AK34" i="358"/>
  <c r="AC34" i="358"/>
  <c r="AK37" i="358"/>
  <c r="AC37" i="358"/>
  <c r="AE46" i="358"/>
  <c r="AD46" i="358"/>
  <c r="AJ46" i="358"/>
  <c r="AF46" i="358"/>
  <c r="AK47" i="358"/>
  <c r="AC47" i="358"/>
  <c r="H27" i="358"/>
  <c r="AI26" i="358"/>
  <c r="C25" i="358"/>
  <c r="AK35" i="358"/>
  <c r="AC35" i="358"/>
  <c r="AJ36" i="358"/>
  <c r="AF36" i="358"/>
  <c r="AE36" i="358"/>
  <c r="AD36" i="358"/>
  <c r="AU47" i="358"/>
  <c r="AN11" i="358"/>
  <c r="C14" i="358"/>
  <c r="AC23" i="358"/>
  <c r="AK26" i="358"/>
  <c r="AC26" i="358"/>
  <c r="AI24" i="358"/>
  <c r="H25" i="358"/>
  <c r="AJ34" i="358"/>
  <c r="AF34" i="358"/>
  <c r="AE34" i="358"/>
  <c r="AD34" i="358"/>
  <c r="AJ37" i="358"/>
  <c r="AF37" i="358"/>
  <c r="AE37" i="358"/>
  <c r="AD37" i="358"/>
  <c r="AK46" i="358"/>
  <c r="AC46" i="358"/>
  <c r="C36" i="358"/>
  <c r="C37" i="358"/>
  <c r="C38" i="358"/>
  <c r="AI45" i="358"/>
  <c r="C47" i="358"/>
  <c r="H48" i="358"/>
  <c r="AJ56" i="358"/>
  <c r="AF56" i="358"/>
  <c r="AE56" i="358"/>
  <c r="AD56" i="358"/>
  <c r="AJ59" i="358"/>
  <c r="AF59" i="358"/>
  <c r="AE59" i="358"/>
  <c r="AD59" i="358"/>
  <c r="AC68" i="358"/>
  <c r="AK68" i="358"/>
  <c r="H37" i="358"/>
  <c r="H38" i="358"/>
  <c r="C39" i="358"/>
  <c r="H47" i="358"/>
  <c r="AD47" i="358"/>
  <c r="AJ57" i="358"/>
  <c r="AF57" i="358"/>
  <c r="AE57" i="358"/>
  <c r="AD57" i="358"/>
  <c r="AK58" i="358"/>
  <c r="AC58" i="358"/>
  <c r="AJ67" i="358"/>
  <c r="AD67" i="358"/>
  <c r="AI36" i="358"/>
  <c r="AE47" i="358"/>
  <c r="AI47" i="358"/>
  <c r="AK56" i="358"/>
  <c r="AC56" i="358"/>
  <c r="AK59" i="358"/>
  <c r="AC59" i="358"/>
  <c r="C50" i="358"/>
  <c r="C48" i="358"/>
  <c r="Q51" i="358"/>
  <c r="AA45" i="358" s="1"/>
  <c r="T51" i="358"/>
  <c r="AA48" i="358" s="1"/>
  <c r="AI46" i="358"/>
  <c r="AF47" i="358"/>
  <c r="AI48" i="358"/>
  <c r="AK57" i="358"/>
  <c r="AC57" i="358"/>
  <c r="AD58" i="358"/>
  <c r="AJ58" i="358"/>
  <c r="AF58" i="358"/>
  <c r="AE58" i="358"/>
  <c r="AV67" i="358"/>
  <c r="AM67" i="358"/>
  <c r="AT56" i="358"/>
  <c r="AI58" i="358"/>
  <c r="C59" i="358"/>
  <c r="AC67" i="358"/>
  <c r="AT67" i="358"/>
  <c r="T73" i="358"/>
  <c r="AA70" i="358" s="1"/>
  <c r="BP68" i="358"/>
  <c r="BP73" i="358" s="1"/>
  <c r="M74" i="358"/>
  <c r="U74" i="358"/>
  <c r="AI70" i="358"/>
  <c r="AI57" i="358"/>
  <c r="H59" i="358"/>
  <c r="C72" i="358"/>
  <c r="C70" i="358"/>
  <c r="AI68" i="358"/>
  <c r="O73" i="358"/>
  <c r="Z69" i="358" s="1"/>
  <c r="W74" i="358"/>
  <c r="W73" i="358"/>
  <c r="AB69" i="358" s="1"/>
  <c r="AL69" i="358" s="1"/>
  <c r="AW69" i="358" s="1"/>
  <c r="C69" i="358"/>
  <c r="AI69" i="358"/>
  <c r="H70" i="358"/>
  <c r="R74" i="358"/>
  <c r="H61" i="358"/>
  <c r="P74" i="358"/>
  <c r="P73" i="358"/>
  <c r="Z70" i="358" s="1"/>
  <c r="AF67" i="358" s="1"/>
  <c r="X73" i="358"/>
  <c r="AB70" i="358" s="1"/>
  <c r="AL70" i="358" s="1"/>
  <c r="AW70" i="358" s="1"/>
  <c r="H69" i="358"/>
  <c r="Q74" i="358"/>
  <c r="S73" i="358"/>
  <c r="AA69" i="358" s="1"/>
  <c r="AD68" i="358"/>
  <c r="AJ68" i="358"/>
  <c r="N74" i="358"/>
  <c r="V74" i="358"/>
  <c r="AF14" i="341"/>
  <c r="AJ14" i="341"/>
  <c r="AL14" i="341"/>
  <c r="AW14" i="341" s="1"/>
  <c r="AC14" i="341"/>
  <c r="AV25" i="341"/>
  <c r="AK37" i="341"/>
  <c r="AC37" i="341"/>
  <c r="AJ47" i="341"/>
  <c r="AF47" i="341"/>
  <c r="AD47" i="341"/>
  <c r="AE47" i="341"/>
  <c r="AK56" i="341"/>
  <c r="AC56" i="341"/>
  <c r="AF15" i="341"/>
  <c r="AJ15" i="341"/>
  <c r="AV26" i="341"/>
  <c r="AK24" i="341"/>
  <c r="AC24" i="341"/>
  <c r="AJ36" i="341"/>
  <c r="AF36" i="341"/>
  <c r="AE36" i="341"/>
  <c r="AD36" i="341"/>
  <c r="AJ35" i="341"/>
  <c r="AF35" i="341"/>
  <c r="AD35" i="341"/>
  <c r="AE35" i="341"/>
  <c r="AJ46" i="341"/>
  <c r="AF46" i="341"/>
  <c r="AE46" i="341"/>
  <c r="AE48" i="341"/>
  <c r="AD46" i="341"/>
  <c r="AC46" i="341"/>
  <c r="AL46" i="341"/>
  <c r="AW46" i="341" s="1"/>
  <c r="AQ44" i="341"/>
  <c r="AT48" i="341"/>
  <c r="AK47" i="341"/>
  <c r="AC47" i="341"/>
  <c r="AV58" i="341"/>
  <c r="AM58" i="341"/>
  <c r="AK70" i="341"/>
  <c r="AD23" i="341"/>
  <c r="AJ23" i="341"/>
  <c r="AK34" i="341"/>
  <c r="AC34" i="341"/>
  <c r="AK48" i="341"/>
  <c r="AC48" i="341"/>
  <c r="AU56" i="341"/>
  <c r="AJ58" i="341"/>
  <c r="AF58" i="341"/>
  <c r="AE58" i="341"/>
  <c r="AD58" i="341"/>
  <c r="AF59" i="341"/>
  <c r="AV68" i="341"/>
  <c r="AD24" i="342"/>
  <c r="AE24" i="342"/>
  <c r="AJ24" i="342"/>
  <c r="AV12" i="341"/>
  <c r="AJ24" i="341"/>
  <c r="AD24" i="341"/>
  <c r="AK23" i="341"/>
  <c r="AC23" i="341"/>
  <c r="AK35" i="341"/>
  <c r="AC35" i="341"/>
  <c r="AK59" i="341"/>
  <c r="AC59" i="341"/>
  <c r="AC14" i="342"/>
  <c r="AK14" i="342"/>
  <c r="AN11" i="341"/>
  <c r="BP12" i="341"/>
  <c r="BP17" i="341"/>
  <c r="AN22" i="341"/>
  <c r="O29" i="341"/>
  <c r="Z25" i="341" s="1"/>
  <c r="W29" i="341"/>
  <c r="AB25" i="341" s="1"/>
  <c r="AL25" i="341" s="1"/>
  <c r="AW25" i="341" s="1"/>
  <c r="AI37" i="341"/>
  <c r="C39" i="341"/>
  <c r="AE45" i="341"/>
  <c r="AD45" i="341"/>
  <c r="AF45" i="341"/>
  <c r="AN55" i="341"/>
  <c r="AT56" i="341"/>
  <c r="AJ59" i="341"/>
  <c r="BP60" i="341"/>
  <c r="AU67" i="341"/>
  <c r="U74" i="341"/>
  <c r="BP71" i="341"/>
  <c r="BP73" i="341" s="1"/>
  <c r="H72" i="341"/>
  <c r="R18" i="342"/>
  <c r="AA13" i="342" s="1"/>
  <c r="AJ14" i="342"/>
  <c r="AD14" i="342"/>
  <c r="AF15" i="342"/>
  <c r="AV23" i="342"/>
  <c r="AM23" i="342"/>
  <c r="AC23" i="342"/>
  <c r="AK35" i="342"/>
  <c r="AC35" i="342"/>
  <c r="AD36" i="342"/>
  <c r="AF36" i="342"/>
  <c r="AE36" i="342"/>
  <c r="AQ33" i="342"/>
  <c r="AT37" i="342"/>
  <c r="AE48" i="342"/>
  <c r="AD48" i="342"/>
  <c r="AJ48" i="342"/>
  <c r="C60" i="342"/>
  <c r="C58" i="342"/>
  <c r="AI56" i="342"/>
  <c r="AJ57" i="342"/>
  <c r="AF57" i="342"/>
  <c r="AE57" i="342"/>
  <c r="AD57" i="342"/>
  <c r="AE58" i="342"/>
  <c r="AJ59" i="342"/>
  <c r="AF59" i="342"/>
  <c r="AE59" i="342"/>
  <c r="AD59" i="342"/>
  <c r="AL59" i="342"/>
  <c r="AW59" i="342" s="1"/>
  <c r="AC59" i="342"/>
  <c r="AJ56" i="342"/>
  <c r="AF56" i="342"/>
  <c r="AE56" i="342"/>
  <c r="AD56" i="342"/>
  <c r="AL67" i="342"/>
  <c r="AW67" i="342" s="1"/>
  <c r="AC67" i="342"/>
  <c r="AJ13" i="343"/>
  <c r="AF13" i="343"/>
  <c r="AE13" i="343"/>
  <c r="AD13" i="343"/>
  <c r="AD12" i="343"/>
  <c r="AJ14" i="343"/>
  <c r="AF14" i="343"/>
  <c r="AE14" i="343"/>
  <c r="AD14" i="343"/>
  <c r="AD25" i="343"/>
  <c r="AJ25" i="343"/>
  <c r="AF25" i="343"/>
  <c r="AE25" i="343"/>
  <c r="AK48" i="343"/>
  <c r="AC48" i="343"/>
  <c r="AJ48" i="343"/>
  <c r="AF48" i="343"/>
  <c r="AE48" i="343"/>
  <c r="AD48" i="343"/>
  <c r="AF47" i="343"/>
  <c r="AJ57" i="343"/>
  <c r="AF57" i="343"/>
  <c r="AE57" i="343"/>
  <c r="AD57" i="343"/>
  <c r="AU37" i="344"/>
  <c r="AC48" i="344"/>
  <c r="AK48" i="344"/>
  <c r="AK58" i="344"/>
  <c r="AC58" i="344"/>
  <c r="AK68" i="344"/>
  <c r="AC68" i="344"/>
  <c r="AJ14" i="345"/>
  <c r="AF14" i="345"/>
  <c r="AE14" i="345"/>
  <c r="AD14" i="345"/>
  <c r="AK36" i="345"/>
  <c r="AC36" i="345"/>
  <c r="AK48" i="345"/>
  <c r="AC48" i="345"/>
  <c r="AJ57" i="345"/>
  <c r="AF57" i="345"/>
  <c r="AE57" i="345"/>
  <c r="AD57" i="345"/>
  <c r="AK24" i="346"/>
  <c r="AC24" i="346"/>
  <c r="M18" i="341"/>
  <c r="Z12" i="341" s="1"/>
  <c r="AD14" i="341" s="1"/>
  <c r="U18" i="341"/>
  <c r="AB12" i="341" s="1"/>
  <c r="AL12" i="341" s="1"/>
  <c r="AW12" i="341" s="1"/>
  <c r="C14" i="341"/>
  <c r="AO22" i="341"/>
  <c r="P29" i="341"/>
  <c r="Z26" i="341" s="1"/>
  <c r="X29" i="341"/>
  <c r="AB26" i="341" s="1"/>
  <c r="AL26" i="341" s="1"/>
  <c r="AW26" i="341" s="1"/>
  <c r="AC25" i="341"/>
  <c r="AT25" i="341"/>
  <c r="BP25" i="341"/>
  <c r="BP29" i="341" s="1"/>
  <c r="AC26" i="341"/>
  <c r="AD34" i="341"/>
  <c r="S40" i="341"/>
  <c r="AA36" i="341" s="1"/>
  <c r="AD37" i="341"/>
  <c r="C47" i="341"/>
  <c r="AI45" i="341"/>
  <c r="AD48" i="341"/>
  <c r="H47" i="341"/>
  <c r="R62" i="341"/>
  <c r="AA57" i="341" s="1"/>
  <c r="H58" i="341"/>
  <c r="AE57" i="341"/>
  <c r="AD57" i="341"/>
  <c r="AT15" i="342"/>
  <c r="AQ11" i="342"/>
  <c r="AF14" i="342"/>
  <c r="AV15" i="342"/>
  <c r="AM15" i="342"/>
  <c r="AI26" i="342"/>
  <c r="H26" i="342"/>
  <c r="H27" i="342"/>
  <c r="AD34" i="342"/>
  <c r="AJ34" i="342"/>
  <c r="AF34" i="342"/>
  <c r="BP40" i="342"/>
  <c r="AD37" i="342"/>
  <c r="AF37" i="342"/>
  <c r="AE37" i="342"/>
  <c r="AJ37" i="342"/>
  <c r="AF48" i="342"/>
  <c r="AV56" i="342"/>
  <c r="AM56" i="342"/>
  <c r="AK12" i="343"/>
  <c r="AC12" i="343"/>
  <c r="AJ15" i="343"/>
  <c r="AF15" i="343"/>
  <c r="AE15" i="343"/>
  <c r="AD15" i="343"/>
  <c r="AJ13" i="344"/>
  <c r="AF13" i="344"/>
  <c r="AE13" i="344"/>
  <c r="AD13" i="344"/>
  <c r="AJ14" i="344"/>
  <c r="AF14" i="344"/>
  <c r="AE14" i="344"/>
  <c r="AD14" i="344"/>
  <c r="AK25" i="344"/>
  <c r="AC25" i="344"/>
  <c r="AJ45" i="344"/>
  <c r="AF45" i="344"/>
  <c r="AE45" i="344"/>
  <c r="AD45" i="344"/>
  <c r="AJ15" i="345"/>
  <c r="AF15" i="345"/>
  <c r="AE15" i="345"/>
  <c r="AD15" i="345"/>
  <c r="AJ23" i="345"/>
  <c r="AF23" i="345"/>
  <c r="AE23" i="345"/>
  <c r="AD23" i="345"/>
  <c r="AD26" i="345"/>
  <c r="AD25" i="345"/>
  <c r="AJ25" i="345"/>
  <c r="AF25" i="345"/>
  <c r="AE25" i="345"/>
  <c r="AE36" i="345"/>
  <c r="AF36" i="345"/>
  <c r="AJ36" i="345"/>
  <c r="AJ48" i="345"/>
  <c r="AF48" i="345"/>
  <c r="AE48" i="345"/>
  <c r="AD48" i="345"/>
  <c r="AV13" i="347"/>
  <c r="N18" i="341"/>
  <c r="Z13" i="341" s="1"/>
  <c r="AE14" i="341" s="1"/>
  <c r="V18" i="341"/>
  <c r="AB13" i="341" s="1"/>
  <c r="AL13" i="341" s="1"/>
  <c r="AW13" i="341" s="1"/>
  <c r="AV13" i="341"/>
  <c r="AM13" i="341"/>
  <c r="AV14" i="341"/>
  <c r="AM14" i="341"/>
  <c r="C16" i="341"/>
  <c r="AI26" i="341"/>
  <c r="H26" i="341"/>
  <c r="AI35" i="341"/>
  <c r="BP38" i="341"/>
  <c r="BP40" i="341" s="1"/>
  <c r="H48" i="341"/>
  <c r="H49" i="341"/>
  <c r="AT47" i="341"/>
  <c r="AP44" i="341"/>
  <c r="AU48" i="341"/>
  <c r="AD56" i="341"/>
  <c r="AE56" i="341"/>
  <c r="AC58" i="341"/>
  <c r="BP58" i="341"/>
  <c r="BP62" i="341" s="1"/>
  <c r="AD59" i="341"/>
  <c r="AP66" i="341"/>
  <c r="X74" i="341"/>
  <c r="X73" i="341"/>
  <c r="AB70" i="341" s="1"/>
  <c r="AL70" i="341" s="1"/>
  <c r="AW70" i="341" s="1"/>
  <c r="AI70" i="341"/>
  <c r="H71" i="341"/>
  <c r="P73" i="341"/>
  <c r="Z70" i="341" s="1"/>
  <c r="M74" i="341"/>
  <c r="BP18" i="342"/>
  <c r="AC15" i="342"/>
  <c r="AE23" i="342"/>
  <c r="AJ23" i="342"/>
  <c r="AD23" i="342"/>
  <c r="AV26" i="342"/>
  <c r="AM26" i="342"/>
  <c r="BP24" i="342"/>
  <c r="AM25" i="342"/>
  <c r="AU36" i="342"/>
  <c r="AK58" i="342"/>
  <c r="AC58" i="342"/>
  <c r="AK25" i="343"/>
  <c r="AC25" i="343"/>
  <c r="AK68" i="343"/>
  <c r="AK12" i="344"/>
  <c r="AC12" i="344"/>
  <c r="AU24" i="344"/>
  <c r="AJ48" i="344"/>
  <c r="AF48" i="344"/>
  <c r="AE48" i="344"/>
  <c r="AD48" i="344"/>
  <c r="AV67" i="344"/>
  <c r="AK12" i="345"/>
  <c r="AC12" i="345"/>
  <c r="AU35" i="345"/>
  <c r="AU37" i="345"/>
  <c r="H17" i="341"/>
  <c r="AI14" i="341"/>
  <c r="H14" i="341"/>
  <c r="AV15" i="341"/>
  <c r="AM15" i="341"/>
  <c r="C25" i="341"/>
  <c r="C27" i="341"/>
  <c r="AJ34" i="341"/>
  <c r="AF34" i="341"/>
  <c r="AT36" i="341"/>
  <c r="AP33" i="341"/>
  <c r="AJ37" i="341"/>
  <c r="AF37" i="341"/>
  <c r="AV45" i="341"/>
  <c r="AM45" i="341"/>
  <c r="AG45" i="341" s="1"/>
  <c r="BP51" i="341"/>
  <c r="AV46" i="341"/>
  <c r="AM46" i="341"/>
  <c r="AT59" i="341"/>
  <c r="AQ55" i="341"/>
  <c r="AK67" i="341"/>
  <c r="AC67" i="341"/>
  <c r="AN66" i="341"/>
  <c r="AT67" i="341"/>
  <c r="S74" i="341"/>
  <c r="S73" i="341"/>
  <c r="AA69" i="341" s="1"/>
  <c r="AI13" i="342"/>
  <c r="C17" i="342"/>
  <c r="C15" i="342"/>
  <c r="AE12" i="342"/>
  <c r="AJ12" i="342"/>
  <c r="AK12" i="342"/>
  <c r="AJ15" i="342"/>
  <c r="AD15" i="342"/>
  <c r="AJ25" i="342"/>
  <c r="AE25" i="342"/>
  <c r="AD25" i="342"/>
  <c r="AC25" i="342"/>
  <c r="AK24" i="342"/>
  <c r="AC24" i="342"/>
  <c r="AK34" i="342"/>
  <c r="AC34" i="342"/>
  <c r="AK36" i="342"/>
  <c r="AC36" i="342"/>
  <c r="C49" i="342"/>
  <c r="C47" i="342"/>
  <c r="AI45" i="342"/>
  <c r="AJ46" i="342"/>
  <c r="AF46" i="342"/>
  <c r="AD46" i="342"/>
  <c r="AK47" i="342"/>
  <c r="AC47" i="342"/>
  <c r="AL48" i="342"/>
  <c r="AW48" i="342" s="1"/>
  <c r="AC48" i="342"/>
  <c r="AE36" i="343"/>
  <c r="AD36" i="343"/>
  <c r="AJ36" i="343"/>
  <c r="AF36" i="343"/>
  <c r="AE36" i="344"/>
  <c r="AF36" i="344"/>
  <c r="AJ36" i="344"/>
  <c r="AK25" i="345"/>
  <c r="AC25" i="345"/>
  <c r="AE58" i="345"/>
  <c r="AJ15" i="346"/>
  <c r="AE15" i="346"/>
  <c r="AD15" i="346"/>
  <c r="AK26" i="346"/>
  <c r="AC26" i="346"/>
  <c r="AJ25" i="347"/>
  <c r="AF25" i="347"/>
  <c r="AE25" i="347"/>
  <c r="AD25" i="347"/>
  <c r="C25" i="342"/>
  <c r="AC26" i="342"/>
  <c r="C27" i="342"/>
  <c r="AD35" i="342"/>
  <c r="Q51" i="342"/>
  <c r="AA45" i="342" s="1"/>
  <c r="AJ45" i="342"/>
  <c r="AF45" i="342"/>
  <c r="AE45" i="342"/>
  <c r="AI48" i="342"/>
  <c r="H48" i="342"/>
  <c r="AD47" i="342"/>
  <c r="H60" i="342"/>
  <c r="AI59" i="342"/>
  <c r="H59" i="342"/>
  <c r="C71" i="342"/>
  <c r="AI67" i="342"/>
  <c r="C69" i="342"/>
  <c r="AE69" i="342"/>
  <c r="AJ68" i="342"/>
  <c r="AF68" i="342"/>
  <c r="AK69" i="342"/>
  <c r="AC69" i="342"/>
  <c r="AK68" i="342"/>
  <c r="AC68" i="342"/>
  <c r="AK13" i="343"/>
  <c r="AC13" i="343"/>
  <c r="AK15" i="343"/>
  <c r="AC15" i="343"/>
  <c r="AT26" i="343"/>
  <c r="AQ22" i="343"/>
  <c r="AK24" i="343"/>
  <c r="AC24" i="343"/>
  <c r="AJ26" i="343"/>
  <c r="AF26" i="343"/>
  <c r="AE26" i="343"/>
  <c r="AU34" i="343"/>
  <c r="AE37" i="343"/>
  <c r="AD37" i="343"/>
  <c r="AU35" i="343"/>
  <c r="AE35" i="343"/>
  <c r="AD35" i="343"/>
  <c r="AK45" i="343"/>
  <c r="AC45" i="343"/>
  <c r="AJ45" i="343"/>
  <c r="AF45" i="343"/>
  <c r="AE45" i="343"/>
  <c r="AI46" i="343"/>
  <c r="C60" i="343"/>
  <c r="C58" i="343"/>
  <c r="AI56" i="343"/>
  <c r="AJ59" i="343"/>
  <c r="AF59" i="343"/>
  <c r="AE59" i="343"/>
  <c r="AD59" i="343"/>
  <c r="AK58" i="343"/>
  <c r="AC58" i="343"/>
  <c r="AJ56" i="343"/>
  <c r="AF56" i="343"/>
  <c r="AE56" i="343"/>
  <c r="AD56" i="343"/>
  <c r="AV67" i="343"/>
  <c r="AJ70" i="343"/>
  <c r="AF70" i="343"/>
  <c r="AF69" i="343"/>
  <c r="M73" i="343"/>
  <c r="Z67" i="343" s="1"/>
  <c r="C15" i="344"/>
  <c r="AI13" i="344"/>
  <c r="AJ12" i="344"/>
  <c r="AF12" i="344"/>
  <c r="AE12" i="344"/>
  <c r="AJ15" i="344"/>
  <c r="AF15" i="344"/>
  <c r="AE15" i="344"/>
  <c r="C17" i="344"/>
  <c r="C26" i="344"/>
  <c r="AI24" i="344"/>
  <c r="C28" i="344"/>
  <c r="AK23" i="344"/>
  <c r="AC23" i="344"/>
  <c r="AJ23" i="344"/>
  <c r="AF23" i="344"/>
  <c r="AE23" i="344"/>
  <c r="AK24" i="344"/>
  <c r="AC24" i="344"/>
  <c r="AJ26" i="344"/>
  <c r="AF26" i="344"/>
  <c r="AE26" i="344"/>
  <c r="AD25" i="344"/>
  <c r="AJ25" i="344"/>
  <c r="AF25" i="344"/>
  <c r="AK34" i="344"/>
  <c r="AQ33" i="344"/>
  <c r="AT37" i="344"/>
  <c r="AD46" i="344"/>
  <c r="AJ46" i="344"/>
  <c r="AF46" i="344"/>
  <c r="BP51" i="344"/>
  <c r="AE46" i="344"/>
  <c r="AV56" i="344"/>
  <c r="AM56" i="344"/>
  <c r="AD58" i="344"/>
  <c r="AJ58" i="344"/>
  <c r="AF58" i="344"/>
  <c r="AT68" i="344"/>
  <c r="AO66" i="344"/>
  <c r="AK69" i="344"/>
  <c r="AC69" i="344"/>
  <c r="AT15" i="345"/>
  <c r="AQ11" i="345"/>
  <c r="AK14" i="345"/>
  <c r="AC14" i="345"/>
  <c r="AJ13" i="345"/>
  <c r="AF13" i="345"/>
  <c r="AE13" i="345"/>
  <c r="AU24" i="345"/>
  <c r="AK34" i="345"/>
  <c r="AQ33" i="345"/>
  <c r="AT37" i="345"/>
  <c r="AK45" i="345"/>
  <c r="AC45" i="345"/>
  <c r="AJ45" i="345"/>
  <c r="AF45" i="345"/>
  <c r="AE45" i="345"/>
  <c r="AE47" i="345"/>
  <c r="AD47" i="345"/>
  <c r="AI46" i="345"/>
  <c r="AF47" i="345"/>
  <c r="C48" i="345"/>
  <c r="AD46" i="345"/>
  <c r="AJ46" i="345"/>
  <c r="AF46" i="345"/>
  <c r="C60" i="345"/>
  <c r="C58" i="345"/>
  <c r="AI56" i="345"/>
  <c r="AJ59" i="345"/>
  <c r="AF59" i="345"/>
  <c r="AE59" i="345"/>
  <c r="AD59" i="345"/>
  <c r="AK58" i="345"/>
  <c r="AC58" i="345"/>
  <c r="AV67" i="345"/>
  <c r="AP66" i="345"/>
  <c r="AT69" i="345"/>
  <c r="AJ70" i="345"/>
  <c r="AF70" i="345"/>
  <c r="AD70" i="345"/>
  <c r="AF69" i="345"/>
  <c r="M73" i="345"/>
  <c r="Z67" i="345" s="1"/>
  <c r="U73" i="345"/>
  <c r="AB67" i="345" s="1"/>
  <c r="AJ13" i="346"/>
  <c r="AF13" i="346"/>
  <c r="AI12" i="346"/>
  <c r="AD13" i="346"/>
  <c r="AT14" i="346"/>
  <c r="AP11" i="346"/>
  <c r="AJ26" i="346"/>
  <c r="AF26" i="346"/>
  <c r="AD26" i="346"/>
  <c r="AE26" i="346"/>
  <c r="AK47" i="346"/>
  <c r="AC47" i="346"/>
  <c r="AD47" i="346"/>
  <c r="AJ47" i="346"/>
  <c r="AF47" i="346"/>
  <c r="AE47" i="346"/>
  <c r="AJ68" i="346"/>
  <c r="AF68" i="346"/>
  <c r="AE68" i="346"/>
  <c r="AE69" i="346"/>
  <c r="AK47" i="347"/>
  <c r="AC47" i="347"/>
  <c r="AK68" i="347"/>
  <c r="AC68" i="347"/>
  <c r="AK67" i="347"/>
  <c r="AC67" i="347"/>
  <c r="AV12" i="348"/>
  <c r="AK26" i="348"/>
  <c r="AC26" i="348"/>
  <c r="AK35" i="348"/>
  <c r="AC35" i="348"/>
  <c r="AJ46" i="348"/>
  <c r="AF46" i="348"/>
  <c r="AE46" i="348"/>
  <c r="AD46" i="348"/>
  <c r="AD48" i="348"/>
  <c r="AJ48" i="348"/>
  <c r="AF48" i="348"/>
  <c r="AE48" i="348"/>
  <c r="AJ57" i="348"/>
  <c r="AF57" i="348"/>
  <c r="AD57" i="348"/>
  <c r="AK59" i="348"/>
  <c r="AC59" i="348"/>
  <c r="AK56" i="348"/>
  <c r="AC56" i="348"/>
  <c r="AC57" i="348"/>
  <c r="AK57" i="348"/>
  <c r="H15" i="341"/>
  <c r="AI46" i="341"/>
  <c r="C59" i="341"/>
  <c r="N73" i="341"/>
  <c r="Z68" i="341" s="1"/>
  <c r="V73" i="341"/>
  <c r="AB68" i="341" s="1"/>
  <c r="AL68" i="341" s="1"/>
  <c r="AW68" i="341" s="1"/>
  <c r="T74" i="341"/>
  <c r="AI68" i="341"/>
  <c r="C70" i="341"/>
  <c r="AO22" i="342"/>
  <c r="BP23" i="342"/>
  <c r="C26" i="342"/>
  <c r="AO33" i="342"/>
  <c r="T40" i="342"/>
  <c r="AA37" i="342" s="1"/>
  <c r="AJ35" i="342"/>
  <c r="AP44" i="342"/>
  <c r="BP45" i="342"/>
  <c r="BP51" i="342" s="1"/>
  <c r="AK46" i="342"/>
  <c r="AC46" i="342"/>
  <c r="AI46" i="342"/>
  <c r="AJ47" i="342"/>
  <c r="C48" i="342"/>
  <c r="AK57" i="342"/>
  <c r="AC57" i="342"/>
  <c r="AP55" i="342"/>
  <c r="AT58" i="342"/>
  <c r="T73" i="342"/>
  <c r="AA70" i="342" s="1"/>
  <c r="AE68" i="342"/>
  <c r="AU69" i="342"/>
  <c r="N74" i="342"/>
  <c r="V74" i="342"/>
  <c r="BP71" i="342"/>
  <c r="BP73" i="342" s="1"/>
  <c r="AT15" i="343"/>
  <c r="AQ11" i="343"/>
  <c r="AK14" i="343"/>
  <c r="AC14" i="343"/>
  <c r="BP14" i="343"/>
  <c r="AP22" i="343"/>
  <c r="T29" i="343"/>
  <c r="AA26" i="343" s="1"/>
  <c r="BP24" i="343"/>
  <c r="AD26" i="343"/>
  <c r="AK34" i="343"/>
  <c r="AC34" i="343"/>
  <c r="AJ37" i="343"/>
  <c r="AD45" i="343"/>
  <c r="C48" i="343"/>
  <c r="AT48" i="343"/>
  <c r="AE47" i="343"/>
  <c r="AD47" i="343"/>
  <c r="AC56" i="343"/>
  <c r="H60" i="343"/>
  <c r="AI59" i="343"/>
  <c r="H59" i="343"/>
  <c r="C71" i="343"/>
  <c r="AI67" i="343"/>
  <c r="C69" i="343"/>
  <c r="N73" i="343"/>
  <c r="Z68" i="343" s="1"/>
  <c r="AE70" i="343" s="1"/>
  <c r="V73" i="343"/>
  <c r="AB68" i="343" s="1"/>
  <c r="AL68" i="343" s="1"/>
  <c r="AW68" i="343" s="1"/>
  <c r="AK69" i="343"/>
  <c r="AC69" i="343"/>
  <c r="BP69" i="343"/>
  <c r="R18" i="344"/>
  <c r="AA13" i="344" s="1"/>
  <c r="AD12" i="344"/>
  <c r="BP13" i="344"/>
  <c r="AD15" i="344"/>
  <c r="H16" i="344"/>
  <c r="AK15" i="344"/>
  <c r="AC15" i="344"/>
  <c r="AD23" i="344"/>
  <c r="AK26" i="344"/>
  <c r="AC26" i="344"/>
  <c r="AF24" i="344"/>
  <c r="AD26" i="344"/>
  <c r="BP27" i="344"/>
  <c r="BP28" i="344"/>
  <c r="AO33" i="344"/>
  <c r="AK35" i="344"/>
  <c r="AC35" i="344"/>
  <c r="BP34" i="344"/>
  <c r="BP40" i="344" s="1"/>
  <c r="AK37" i="344"/>
  <c r="AC37" i="344"/>
  <c r="AF35" i="344"/>
  <c r="AF37" i="344"/>
  <c r="AK45" i="344"/>
  <c r="AC45" i="344"/>
  <c r="AE47" i="344"/>
  <c r="AD47" i="344"/>
  <c r="AI46" i="344"/>
  <c r="AF47" i="344"/>
  <c r="C48" i="344"/>
  <c r="C60" i="344"/>
  <c r="C58" i="344"/>
  <c r="AI56" i="344"/>
  <c r="AJ59" i="344"/>
  <c r="AF59" i="344"/>
  <c r="AE59" i="344"/>
  <c r="AD59" i="344"/>
  <c r="BP57" i="344"/>
  <c r="BP62" i="344" s="1"/>
  <c r="AP66" i="344"/>
  <c r="AT69" i="344"/>
  <c r="P73" i="344"/>
  <c r="Z70" i="344" s="1"/>
  <c r="X73" i="344"/>
  <c r="AB70" i="344" s="1"/>
  <c r="AL70" i="344" s="1"/>
  <c r="AW70" i="344" s="1"/>
  <c r="M74" i="344"/>
  <c r="M73" i="344"/>
  <c r="Z67" i="344" s="1"/>
  <c r="U73" i="344"/>
  <c r="AB67" i="344" s="1"/>
  <c r="BP12" i="345"/>
  <c r="AD13" i="345"/>
  <c r="BP15" i="345"/>
  <c r="AT23" i="345"/>
  <c r="AN22" i="345"/>
  <c r="AE24" i="345"/>
  <c r="AD24" i="345"/>
  <c r="BP23" i="345"/>
  <c r="BP27" i="345"/>
  <c r="BP28" i="345"/>
  <c r="AO33" i="345"/>
  <c r="AK35" i="345"/>
  <c r="AC35" i="345"/>
  <c r="BP34" i="345"/>
  <c r="AK37" i="345"/>
  <c r="AC37" i="345"/>
  <c r="AF35" i="345"/>
  <c r="AF37" i="345"/>
  <c r="AD45" i="345"/>
  <c r="AJ47" i="345"/>
  <c r="H60" i="345"/>
  <c r="AI59" i="345"/>
  <c r="H59" i="345"/>
  <c r="AC59" i="345"/>
  <c r="AJ56" i="345"/>
  <c r="AF56" i="345"/>
  <c r="AE56" i="345"/>
  <c r="AD56" i="345"/>
  <c r="C71" i="345"/>
  <c r="AI67" i="345"/>
  <c r="C69" i="345"/>
  <c r="N73" i="345"/>
  <c r="Z68" i="345" s="1"/>
  <c r="V73" i="345"/>
  <c r="AB68" i="345" s="1"/>
  <c r="AL68" i="345" s="1"/>
  <c r="AW68" i="345" s="1"/>
  <c r="AK68" i="345"/>
  <c r="AU69" i="345"/>
  <c r="N74" i="345"/>
  <c r="AC15" i="346"/>
  <c r="AK15" i="346"/>
  <c r="AT13" i="346"/>
  <c r="AO11" i="346"/>
  <c r="C16" i="346"/>
  <c r="C38" i="346"/>
  <c r="C36" i="346"/>
  <c r="AI34" i="346"/>
  <c r="AD35" i="346"/>
  <c r="AJ35" i="346"/>
  <c r="AF35" i="346"/>
  <c r="AE35" i="346"/>
  <c r="AJ45" i="346"/>
  <c r="AF45" i="346"/>
  <c r="AE45" i="346"/>
  <c r="AD45" i="346"/>
  <c r="AU48" i="346"/>
  <c r="H61" i="346"/>
  <c r="AI58" i="346"/>
  <c r="AE59" i="346"/>
  <c r="AD59" i="346"/>
  <c r="AJ59" i="346"/>
  <c r="H58" i="346"/>
  <c r="AJ58" i="346"/>
  <c r="AF58" i="346"/>
  <c r="AE58" i="346"/>
  <c r="AD58" i="346"/>
  <c r="AD68" i="346"/>
  <c r="AU70" i="346"/>
  <c r="AV14" i="347"/>
  <c r="AM14" i="347"/>
  <c r="AV15" i="347"/>
  <c r="AK34" i="347"/>
  <c r="AC34" i="347"/>
  <c r="AT34" i="347"/>
  <c r="AN33" i="347"/>
  <c r="BP40" i="347"/>
  <c r="AD37" i="347"/>
  <c r="AJ37" i="347"/>
  <c r="AF37" i="347"/>
  <c r="AE37" i="347"/>
  <c r="AK35" i="347"/>
  <c r="AC35" i="347"/>
  <c r="AU48" i="347"/>
  <c r="AD47" i="347"/>
  <c r="AJ47" i="347"/>
  <c r="AF47" i="347"/>
  <c r="AF48" i="347"/>
  <c r="AT59" i="347"/>
  <c r="AQ55" i="347"/>
  <c r="AK58" i="347"/>
  <c r="AC58" i="347"/>
  <c r="AC57" i="347"/>
  <c r="AJ14" i="348"/>
  <c r="AF14" i="348"/>
  <c r="AE14" i="348"/>
  <c r="AV25" i="348"/>
  <c r="C36" i="341"/>
  <c r="AI57" i="341"/>
  <c r="O73" i="341"/>
  <c r="Z69" i="341" s="1"/>
  <c r="N18" i="342"/>
  <c r="Z13" i="342" s="1"/>
  <c r="V18" i="342"/>
  <c r="AB13" i="342" s="1"/>
  <c r="AL13" i="342" s="1"/>
  <c r="AW13" i="342" s="1"/>
  <c r="H17" i="342"/>
  <c r="AI14" i="342"/>
  <c r="C14" i="342"/>
  <c r="C16" i="342"/>
  <c r="P29" i="342"/>
  <c r="Z26" i="342" s="1"/>
  <c r="AF23" i="342" s="1"/>
  <c r="BP26" i="342"/>
  <c r="AE35" i="342"/>
  <c r="AT36" i="342"/>
  <c r="AP33" i="342"/>
  <c r="AD45" i="342"/>
  <c r="AE47" i="342"/>
  <c r="AV48" i="342"/>
  <c r="AM48" i="342"/>
  <c r="AD58" i="342"/>
  <c r="AJ58" i="342"/>
  <c r="AF58" i="342"/>
  <c r="AV59" i="342"/>
  <c r="AM59" i="342"/>
  <c r="BP60" i="342"/>
  <c r="BP62" i="342" s="1"/>
  <c r="AT68" i="342"/>
  <c r="AO66" i="342"/>
  <c r="AJ70" i="342"/>
  <c r="AF70" i="342"/>
  <c r="AE70" i="342"/>
  <c r="BP12" i="343"/>
  <c r="BP15" i="343"/>
  <c r="AE24" i="343"/>
  <c r="AD24" i="343"/>
  <c r="BP23" i="343"/>
  <c r="AJ24" i="343"/>
  <c r="BP27" i="343"/>
  <c r="AK35" i="343"/>
  <c r="AC35" i="343"/>
  <c r="AF34" i="343"/>
  <c r="AK37" i="343"/>
  <c r="AC37" i="343"/>
  <c r="AF35" i="343"/>
  <c r="BP36" i="343"/>
  <c r="AK36" i="343"/>
  <c r="AC36" i="343"/>
  <c r="AK47" i="343"/>
  <c r="AC47" i="343"/>
  <c r="AK46" i="343"/>
  <c r="AC46" i="343"/>
  <c r="AU47" i="343"/>
  <c r="AK57" i="343"/>
  <c r="AC57" i="343"/>
  <c r="AP55" i="343"/>
  <c r="AT58" i="343"/>
  <c r="T62" i="343"/>
  <c r="AA59" i="343" s="1"/>
  <c r="T73" i="343"/>
  <c r="AA70" i="343" s="1"/>
  <c r="T74" i="343"/>
  <c r="AD69" i="343"/>
  <c r="AU69" i="343"/>
  <c r="N74" i="343"/>
  <c r="V74" i="343"/>
  <c r="BP71" i="343"/>
  <c r="R74" i="343"/>
  <c r="AT15" i="344"/>
  <c r="AQ11" i="344"/>
  <c r="AK14" i="344"/>
  <c r="AC14" i="344"/>
  <c r="BP14" i="344"/>
  <c r="AP22" i="344"/>
  <c r="M40" i="344"/>
  <c r="Z34" i="344" s="1"/>
  <c r="AD36" i="344" s="1"/>
  <c r="U40" i="344"/>
  <c r="AB34" i="344" s="1"/>
  <c r="AL34" i="344" s="1"/>
  <c r="AW34" i="344" s="1"/>
  <c r="AU35" i="344"/>
  <c r="AE35" i="344"/>
  <c r="AD35" i="344"/>
  <c r="AJ47" i="344"/>
  <c r="H60" i="344"/>
  <c r="AI59" i="344"/>
  <c r="H59" i="344"/>
  <c r="AJ57" i="344"/>
  <c r="AF57" i="344"/>
  <c r="AE57" i="344"/>
  <c r="AE58" i="344"/>
  <c r="AJ56" i="344"/>
  <c r="AF56" i="344"/>
  <c r="AE56" i="344"/>
  <c r="AD56" i="344"/>
  <c r="C71" i="344"/>
  <c r="AI67" i="344"/>
  <c r="C69" i="344"/>
  <c r="AD68" i="344"/>
  <c r="AJ68" i="344"/>
  <c r="AF68" i="344"/>
  <c r="AU69" i="344"/>
  <c r="N74" i="344"/>
  <c r="V74" i="344"/>
  <c r="C15" i="345"/>
  <c r="AI13" i="345"/>
  <c r="AJ12" i="345"/>
  <c r="AF12" i="345"/>
  <c r="AE12" i="345"/>
  <c r="H15" i="345"/>
  <c r="C17" i="345"/>
  <c r="BP17" i="345"/>
  <c r="C26" i="345"/>
  <c r="AI24" i="345"/>
  <c r="C28" i="345"/>
  <c r="AK23" i="345"/>
  <c r="AC23" i="345"/>
  <c r="BP24" i="345"/>
  <c r="BP26" i="345"/>
  <c r="M40" i="345"/>
  <c r="Z34" i="345" s="1"/>
  <c r="U40" i="345"/>
  <c r="AB34" i="345" s="1"/>
  <c r="AL34" i="345" s="1"/>
  <c r="AW34" i="345" s="1"/>
  <c r="BP39" i="345"/>
  <c r="AK47" i="345"/>
  <c r="AC47" i="345"/>
  <c r="AK46" i="345"/>
  <c r="AC46" i="345"/>
  <c r="AK57" i="345"/>
  <c r="AC57" i="345"/>
  <c r="AP55" i="345"/>
  <c r="AT58" i="345"/>
  <c r="T73" i="345"/>
  <c r="AA70" i="345" s="1"/>
  <c r="T74" i="345"/>
  <c r="AE69" i="345"/>
  <c r="R74" i="345"/>
  <c r="AC13" i="346"/>
  <c r="AK13" i="346"/>
  <c r="BP18" i="346"/>
  <c r="AO22" i="346"/>
  <c r="AT24" i="346"/>
  <c r="AK34" i="346"/>
  <c r="AC34" i="346"/>
  <c r="AE37" i="346"/>
  <c r="C47" i="346"/>
  <c r="AI45" i="346"/>
  <c r="C49" i="346"/>
  <c r="AJ46" i="346"/>
  <c r="AF46" i="346"/>
  <c r="AE46" i="346"/>
  <c r="AD46" i="346"/>
  <c r="AF48" i="346"/>
  <c r="AK56" i="346"/>
  <c r="AC56" i="346"/>
  <c r="AD24" i="347"/>
  <c r="AJ24" i="347"/>
  <c r="AF24" i="347"/>
  <c r="AE24" i="347"/>
  <c r="AK24" i="347"/>
  <c r="AC24" i="347"/>
  <c r="AV45" i="347"/>
  <c r="AM45" i="347"/>
  <c r="AC45" i="347"/>
  <c r="AV57" i="347"/>
  <c r="AM57" i="347"/>
  <c r="AJ68" i="347"/>
  <c r="AF68" i="347"/>
  <c r="AD68" i="347"/>
  <c r="R74" i="347"/>
  <c r="AV14" i="348"/>
  <c r="AM14" i="348"/>
  <c r="AV67" i="342"/>
  <c r="AM67" i="342"/>
  <c r="U74" i="342"/>
  <c r="M73" i="342"/>
  <c r="Z67" i="342" s="1"/>
  <c r="S74" i="342"/>
  <c r="C15" i="343"/>
  <c r="AI13" i="343"/>
  <c r="AJ12" i="343"/>
  <c r="AF12" i="343"/>
  <c r="AE12" i="343"/>
  <c r="C17" i="343"/>
  <c r="BP17" i="343"/>
  <c r="C26" i="343"/>
  <c r="AI24" i="343"/>
  <c r="C28" i="343"/>
  <c r="AK23" i="343"/>
  <c r="AC23" i="343"/>
  <c r="AJ23" i="343"/>
  <c r="AF23" i="343"/>
  <c r="AE23" i="343"/>
  <c r="BP26" i="343"/>
  <c r="BP28" i="343"/>
  <c r="AE34" i="343"/>
  <c r="AD34" i="343"/>
  <c r="BP34" i="343"/>
  <c r="BP35" i="343"/>
  <c r="AF37" i="343"/>
  <c r="BP39" i="343"/>
  <c r="AD46" i="343"/>
  <c r="AJ46" i="343"/>
  <c r="AF46" i="343"/>
  <c r="BP45" i="343"/>
  <c r="BP51" i="343" s="1"/>
  <c r="AE46" i="343"/>
  <c r="AV56" i="343"/>
  <c r="AM56" i="343"/>
  <c r="AD58" i="343"/>
  <c r="AJ58" i="343"/>
  <c r="AF58" i="343"/>
  <c r="BP60" i="343"/>
  <c r="BP62" i="343" s="1"/>
  <c r="AT68" i="343"/>
  <c r="AO66" i="343"/>
  <c r="U73" i="343"/>
  <c r="AB67" i="343" s="1"/>
  <c r="BP12" i="344"/>
  <c r="BP15" i="344"/>
  <c r="AE24" i="344"/>
  <c r="AD24" i="344"/>
  <c r="BP23" i="344"/>
  <c r="AE25" i="344"/>
  <c r="BP26" i="344"/>
  <c r="AE37" i="344"/>
  <c r="AD37" i="344"/>
  <c r="AK36" i="344"/>
  <c r="AC36" i="344"/>
  <c r="AK47" i="344"/>
  <c r="AC47" i="344"/>
  <c r="AK46" i="344"/>
  <c r="AC46" i="344"/>
  <c r="AK57" i="344"/>
  <c r="AC57" i="344"/>
  <c r="T62" i="344"/>
  <c r="AA59" i="344" s="1"/>
  <c r="AP55" i="344"/>
  <c r="AT58" i="344"/>
  <c r="T73" i="344"/>
  <c r="AA70" i="344" s="1"/>
  <c r="BP71" i="344"/>
  <c r="BP73" i="344" s="1"/>
  <c r="R74" i="344"/>
  <c r="AK13" i="345"/>
  <c r="AC13" i="345"/>
  <c r="AD12" i="345"/>
  <c r="BP13" i="345"/>
  <c r="H16" i="345"/>
  <c r="AK15" i="345"/>
  <c r="AC15" i="345"/>
  <c r="AK26" i="345"/>
  <c r="AC26" i="345"/>
  <c r="AK24" i="345"/>
  <c r="AC24" i="345"/>
  <c r="AJ26" i="345"/>
  <c r="AF26" i="345"/>
  <c r="AE26" i="345"/>
  <c r="AE35" i="345"/>
  <c r="AD35" i="345"/>
  <c r="AE37" i="345"/>
  <c r="AD37" i="345"/>
  <c r="BP45" i="345"/>
  <c r="BP51" i="345" s="1"/>
  <c r="AE46" i="345"/>
  <c r="AV56" i="345"/>
  <c r="AM56" i="345"/>
  <c r="AD58" i="345"/>
  <c r="AJ58" i="345"/>
  <c r="AF58" i="345"/>
  <c r="AV59" i="345"/>
  <c r="AM59" i="345"/>
  <c r="BP60" i="345"/>
  <c r="BP62" i="345" s="1"/>
  <c r="AT68" i="345"/>
  <c r="AO66" i="345"/>
  <c r="BP69" i="345"/>
  <c r="BP73" i="345" s="1"/>
  <c r="AK69" i="345"/>
  <c r="AC69" i="345"/>
  <c r="AD12" i="346"/>
  <c r="H17" i="346"/>
  <c r="H14" i="346"/>
  <c r="X18" i="346"/>
  <c r="AB15" i="346" s="1"/>
  <c r="AL15" i="346" s="1"/>
  <c r="AW15" i="346" s="1"/>
  <c r="AQ11" i="346"/>
  <c r="AT15" i="346"/>
  <c r="C27" i="346"/>
  <c r="C25" i="346"/>
  <c r="AI23" i="346"/>
  <c r="AD24" i="346"/>
  <c r="AJ24" i="346"/>
  <c r="AF24" i="346"/>
  <c r="AE24" i="346"/>
  <c r="AE25" i="346"/>
  <c r="AD25" i="346"/>
  <c r="AJ25" i="346"/>
  <c r="AF25" i="346"/>
  <c r="AK35" i="346"/>
  <c r="AC35" i="346"/>
  <c r="AD36" i="346"/>
  <c r="AJ36" i="346"/>
  <c r="AF36" i="346"/>
  <c r="AE36" i="346"/>
  <c r="AC45" i="346"/>
  <c r="AT47" i="346"/>
  <c r="AP44" i="346"/>
  <c r="AF59" i="346"/>
  <c r="AT69" i="346"/>
  <c r="AP66" i="346"/>
  <c r="H17" i="347"/>
  <c r="AI14" i="347"/>
  <c r="H14" i="347"/>
  <c r="AJ15" i="347"/>
  <c r="AF15" i="347"/>
  <c r="AD15" i="347"/>
  <c r="AL15" i="347"/>
  <c r="AW15" i="347" s="1"/>
  <c r="AC15" i="347"/>
  <c r="AV26" i="347"/>
  <c r="AM26" i="347"/>
  <c r="AD34" i="347"/>
  <c r="AJ34" i="347"/>
  <c r="AF34" i="347"/>
  <c r="AE34" i="347"/>
  <c r="AT36" i="347"/>
  <c r="AP33" i="347"/>
  <c r="AK37" i="347"/>
  <c r="AC37" i="347"/>
  <c r="AJ58" i="347"/>
  <c r="AF58" i="347"/>
  <c r="AE58" i="347"/>
  <c r="AD58" i="347"/>
  <c r="AE70" i="347"/>
  <c r="AD70" i="347"/>
  <c r="AJ70" i="347"/>
  <c r="C16" i="348"/>
  <c r="AI12" i="348"/>
  <c r="C14" i="348"/>
  <c r="AJ13" i="348"/>
  <c r="AF13" i="348"/>
  <c r="AE13" i="348"/>
  <c r="AK23" i="348"/>
  <c r="AL25" i="348"/>
  <c r="AW25" i="348" s="1"/>
  <c r="AC25" i="348"/>
  <c r="C36" i="342"/>
  <c r="C37" i="342"/>
  <c r="AI57" i="342"/>
  <c r="H70" i="342"/>
  <c r="AI12" i="343"/>
  <c r="AI14" i="343"/>
  <c r="AI23" i="343"/>
  <c r="AP33" i="343"/>
  <c r="C36" i="343"/>
  <c r="C37" i="343"/>
  <c r="AT37" i="343"/>
  <c r="AI45" i="343"/>
  <c r="C47" i="343"/>
  <c r="H48" i="343"/>
  <c r="AI57" i="343"/>
  <c r="H70" i="343"/>
  <c r="P74" i="343"/>
  <c r="X74" i="343"/>
  <c r="AI12" i="344"/>
  <c r="AI14" i="344"/>
  <c r="AI23" i="344"/>
  <c r="AI26" i="344"/>
  <c r="AP33" i="344"/>
  <c r="C36" i="344"/>
  <c r="C37" i="344"/>
  <c r="AI45" i="344"/>
  <c r="C47" i="344"/>
  <c r="AI57" i="344"/>
  <c r="H70" i="344"/>
  <c r="P74" i="344"/>
  <c r="X74" i="344"/>
  <c r="AI12" i="345"/>
  <c r="AI14" i="345"/>
  <c r="AI26" i="345"/>
  <c r="AP33" i="345"/>
  <c r="C36" i="345"/>
  <c r="C37" i="345"/>
  <c r="AI45" i="345"/>
  <c r="C47" i="345"/>
  <c r="AI57" i="345"/>
  <c r="H70" i="345"/>
  <c r="P74" i="345"/>
  <c r="X74" i="345"/>
  <c r="AJ12" i="346"/>
  <c r="AF12" i="346"/>
  <c r="AK12" i="346"/>
  <c r="S18" i="346"/>
  <c r="AA14" i="346" s="1"/>
  <c r="H15" i="346"/>
  <c r="Q29" i="346"/>
  <c r="AA23" i="346" s="1"/>
  <c r="H25" i="346"/>
  <c r="AD37" i="346"/>
  <c r="AJ37" i="346"/>
  <c r="AF37" i="346"/>
  <c r="H39" i="346"/>
  <c r="AT59" i="346"/>
  <c r="AQ55" i="346"/>
  <c r="S62" i="346"/>
  <c r="AA58" i="346" s="1"/>
  <c r="AE67" i="346"/>
  <c r="AD67" i="346"/>
  <c r="AJ67" i="346"/>
  <c r="AD69" i="346"/>
  <c r="AJ69" i="346"/>
  <c r="AF69" i="346"/>
  <c r="AJ23" i="347"/>
  <c r="AF23" i="347"/>
  <c r="AE23" i="347"/>
  <c r="AD23" i="347"/>
  <c r="BP29" i="347"/>
  <c r="AT25" i="347"/>
  <c r="AP22" i="347"/>
  <c r="AJ26" i="347"/>
  <c r="AF26" i="347"/>
  <c r="AE26" i="347"/>
  <c r="AD26" i="347"/>
  <c r="AK25" i="347"/>
  <c r="AC25" i="347"/>
  <c r="AD35" i="347"/>
  <c r="AJ35" i="347"/>
  <c r="AF35" i="347"/>
  <c r="AK46" i="347"/>
  <c r="AC46" i="347"/>
  <c r="AI48" i="347"/>
  <c r="H48" i="347"/>
  <c r="H49" i="347"/>
  <c r="AD48" i="347"/>
  <c r="BP48" i="347"/>
  <c r="AE56" i="347"/>
  <c r="AD56" i="347"/>
  <c r="AJ56" i="347"/>
  <c r="AU59" i="347"/>
  <c r="AE59" i="347"/>
  <c r="AD59" i="347"/>
  <c r="AE67" i="347"/>
  <c r="AD67" i="347"/>
  <c r="AJ67" i="347"/>
  <c r="Z69" i="347"/>
  <c r="O74" i="347"/>
  <c r="W74" i="347"/>
  <c r="AB69" i="347"/>
  <c r="AL69" i="347" s="1"/>
  <c r="AW69" i="347" s="1"/>
  <c r="M74" i="347"/>
  <c r="U74" i="347"/>
  <c r="AK70" i="347"/>
  <c r="AC70" i="347"/>
  <c r="V74" i="347"/>
  <c r="AI14" i="348"/>
  <c r="H14" i="348"/>
  <c r="AJ15" i="348"/>
  <c r="AF15" i="348"/>
  <c r="AE15" i="348"/>
  <c r="H37" i="342"/>
  <c r="H61" i="342"/>
  <c r="H69" i="342"/>
  <c r="AI70" i="342"/>
  <c r="C25" i="343"/>
  <c r="H37" i="343"/>
  <c r="H61" i="343"/>
  <c r="H69" i="343"/>
  <c r="AI70" i="343"/>
  <c r="C25" i="344"/>
  <c r="H37" i="344"/>
  <c r="H38" i="344"/>
  <c r="C39" i="344"/>
  <c r="H47" i="344"/>
  <c r="H69" i="344"/>
  <c r="AD69" i="344"/>
  <c r="H72" i="344"/>
  <c r="H37" i="345"/>
  <c r="H38" i="345"/>
  <c r="C39" i="345"/>
  <c r="H47" i="345"/>
  <c r="H69" i="345"/>
  <c r="AD69" i="345"/>
  <c r="H72" i="345"/>
  <c r="AK25" i="346"/>
  <c r="AC25" i="346"/>
  <c r="AK46" i="346"/>
  <c r="AC46" i="346"/>
  <c r="AI48" i="346"/>
  <c r="H48" i="346"/>
  <c r="H49" i="346"/>
  <c r="AE48" i="346"/>
  <c r="AD48" i="346"/>
  <c r="AE56" i="346"/>
  <c r="AD56" i="346"/>
  <c r="AJ56" i="346"/>
  <c r="AK59" i="346"/>
  <c r="AC59" i="346"/>
  <c r="BP73" i="346"/>
  <c r="X74" i="346"/>
  <c r="AE70" i="346"/>
  <c r="AD70" i="346"/>
  <c r="N18" i="347"/>
  <c r="Z13" i="347" s="1"/>
  <c r="V18" i="347"/>
  <c r="AB13" i="347" s="1"/>
  <c r="AL13" i="347" s="1"/>
  <c r="AW13" i="347" s="1"/>
  <c r="AV12" i="347"/>
  <c r="AM12" i="347"/>
  <c r="BP18" i="347"/>
  <c r="C14" i="347"/>
  <c r="C27" i="347"/>
  <c r="C25" i="347"/>
  <c r="AI23" i="347"/>
  <c r="AK36" i="347"/>
  <c r="AC36" i="347"/>
  <c r="AQ33" i="347"/>
  <c r="AT37" i="347"/>
  <c r="AJ45" i="347"/>
  <c r="AF45" i="347"/>
  <c r="AE45" i="347"/>
  <c r="AK48" i="347"/>
  <c r="AC48" i="347"/>
  <c r="AJ57" i="347"/>
  <c r="AF57" i="347"/>
  <c r="AE57" i="347"/>
  <c r="AD57" i="347"/>
  <c r="AK59" i="347"/>
  <c r="AC59" i="347"/>
  <c r="BP73" i="347"/>
  <c r="P74" i="347"/>
  <c r="R18" i="348"/>
  <c r="AA13" i="348" s="1"/>
  <c r="C14" i="343"/>
  <c r="C14" i="344"/>
  <c r="C14" i="345"/>
  <c r="O18" i="346"/>
  <c r="Z14" i="346" s="1"/>
  <c r="AF15" i="346" s="1"/>
  <c r="W18" i="346"/>
  <c r="AB14" i="346" s="1"/>
  <c r="AL14" i="346" s="1"/>
  <c r="AW14" i="346" s="1"/>
  <c r="AJ23" i="346"/>
  <c r="AF23" i="346"/>
  <c r="AD23" i="346"/>
  <c r="AE23" i="346"/>
  <c r="AT25" i="346"/>
  <c r="AP22" i="346"/>
  <c r="AD34" i="346"/>
  <c r="AJ34" i="346"/>
  <c r="AF34" i="346"/>
  <c r="AE34" i="346"/>
  <c r="AT35" i="346"/>
  <c r="AC36" i="346"/>
  <c r="AC37" i="346"/>
  <c r="AT37" i="346"/>
  <c r="AV45" i="346"/>
  <c r="AM45" i="346"/>
  <c r="BP51" i="346"/>
  <c r="AK48" i="346"/>
  <c r="AC48" i="346"/>
  <c r="AJ57" i="346"/>
  <c r="AF57" i="346"/>
  <c r="AE57" i="346"/>
  <c r="AD57" i="346"/>
  <c r="BP56" i="346"/>
  <c r="AV57" i="346"/>
  <c r="AM57" i="346"/>
  <c r="BP61" i="346"/>
  <c r="Q73" i="346"/>
  <c r="AA67" i="346" s="1"/>
  <c r="AI70" i="346"/>
  <c r="H70" i="346"/>
  <c r="S73" i="346"/>
  <c r="AA69" i="346" s="1"/>
  <c r="AK68" i="346"/>
  <c r="AC68" i="346"/>
  <c r="AK70" i="346"/>
  <c r="AC70" i="346"/>
  <c r="V74" i="346"/>
  <c r="AJ14" i="347"/>
  <c r="AF14" i="347"/>
  <c r="AE14" i="347"/>
  <c r="AE12" i="347"/>
  <c r="AD14" i="347"/>
  <c r="C16" i="347"/>
  <c r="Q29" i="347"/>
  <c r="AA23" i="347" s="1"/>
  <c r="AD36" i="347"/>
  <c r="AJ36" i="347"/>
  <c r="AF36" i="347"/>
  <c r="AT35" i="347"/>
  <c r="AO33" i="347"/>
  <c r="AE36" i="347"/>
  <c r="C47" i="347"/>
  <c r="AI45" i="347"/>
  <c r="N51" i="347"/>
  <c r="Z46" i="347" s="1"/>
  <c r="V51" i="347"/>
  <c r="AB46" i="347" s="1"/>
  <c r="AL46" i="347" s="1"/>
  <c r="AW46" i="347" s="1"/>
  <c r="AT47" i="347"/>
  <c r="AP44" i="347"/>
  <c r="BP49" i="347"/>
  <c r="H61" i="347"/>
  <c r="AI58" i="347"/>
  <c r="H58" i="347"/>
  <c r="Q62" i="347"/>
  <c r="AA56" i="347" s="1"/>
  <c r="BP61" i="347"/>
  <c r="BP62" i="347" s="1"/>
  <c r="AI70" i="347"/>
  <c r="H70" i="347"/>
  <c r="S73" i="347"/>
  <c r="AA69" i="347" s="1"/>
  <c r="Q74" i="347"/>
  <c r="BP18" i="348"/>
  <c r="AN22" i="348"/>
  <c r="AV24" i="348"/>
  <c r="AI46" i="346"/>
  <c r="C59" i="346"/>
  <c r="AI68" i="346"/>
  <c r="C70" i="346"/>
  <c r="O74" i="346"/>
  <c r="W74" i="346"/>
  <c r="AD12" i="347"/>
  <c r="H15" i="347"/>
  <c r="AI46" i="347"/>
  <c r="H15" i="348"/>
  <c r="AD25" i="348"/>
  <c r="AF25" i="348"/>
  <c r="AJ36" i="348"/>
  <c r="AF36" i="348"/>
  <c r="AE36" i="348"/>
  <c r="AD36" i="348"/>
  <c r="AK47" i="348"/>
  <c r="AC47" i="348"/>
  <c r="AK69" i="348"/>
  <c r="AV23" i="349"/>
  <c r="AM23" i="349"/>
  <c r="AI57" i="346"/>
  <c r="H59" i="346"/>
  <c r="C69" i="346"/>
  <c r="C36" i="347"/>
  <c r="AI57" i="347"/>
  <c r="H59" i="347"/>
  <c r="C69" i="347"/>
  <c r="T18" i="348"/>
  <c r="AA15" i="348" s="1"/>
  <c r="AI13" i="348"/>
  <c r="AI15" i="348"/>
  <c r="M29" i="348"/>
  <c r="Z23" i="348" s="1"/>
  <c r="U29" i="348"/>
  <c r="AB23" i="348" s="1"/>
  <c r="AL23" i="348" s="1"/>
  <c r="AW23" i="348" s="1"/>
  <c r="AI25" i="348"/>
  <c r="H28" i="348"/>
  <c r="H25" i="348"/>
  <c r="AE26" i="348"/>
  <c r="AJ26" i="348"/>
  <c r="AF26" i="348"/>
  <c r="AJ35" i="348"/>
  <c r="AF35" i="348"/>
  <c r="AE35" i="348"/>
  <c r="AD35" i="348"/>
  <c r="AJ37" i="348"/>
  <c r="AF37" i="348"/>
  <c r="AE37" i="348"/>
  <c r="AD37" i="348"/>
  <c r="AK46" i="348"/>
  <c r="AC46" i="348"/>
  <c r="AK48" i="348"/>
  <c r="AC48" i="348"/>
  <c r="AE59" i="348"/>
  <c r="AJ59" i="348"/>
  <c r="AD59" i="348"/>
  <c r="AJ67" i="348"/>
  <c r="AD67" i="348"/>
  <c r="H37" i="346"/>
  <c r="AI56" i="346"/>
  <c r="C58" i="346"/>
  <c r="AI67" i="346"/>
  <c r="H69" i="346"/>
  <c r="AF12" i="347"/>
  <c r="AJ12" i="347"/>
  <c r="H37" i="347"/>
  <c r="AI56" i="347"/>
  <c r="C58" i="347"/>
  <c r="AO66" i="347"/>
  <c r="AI67" i="347"/>
  <c r="H69" i="347"/>
  <c r="M18" i="348"/>
  <c r="Z12" i="348" s="1"/>
  <c r="U18" i="348"/>
  <c r="AB12" i="348" s="1"/>
  <c r="AL12" i="348" s="1"/>
  <c r="AW12" i="348" s="1"/>
  <c r="N29" i="348"/>
  <c r="Z24" i="348" s="1"/>
  <c r="AE25" i="348" s="1"/>
  <c r="V29" i="348"/>
  <c r="AB24" i="348" s="1"/>
  <c r="AI26" i="348"/>
  <c r="H26" i="348"/>
  <c r="H27" i="348"/>
  <c r="AJ25" i="348"/>
  <c r="AK34" i="348"/>
  <c r="AC34" i="348"/>
  <c r="AT37" i="348"/>
  <c r="AQ33" i="348"/>
  <c r="AK36" i="348"/>
  <c r="AC36" i="348"/>
  <c r="AK37" i="348"/>
  <c r="AC37" i="348"/>
  <c r="AE45" i="348"/>
  <c r="AD45" i="348"/>
  <c r="AJ45" i="348"/>
  <c r="AF45" i="348"/>
  <c r="AJ47" i="348"/>
  <c r="AF47" i="348"/>
  <c r="AE47" i="348"/>
  <c r="AD47" i="348"/>
  <c r="AK45" i="348"/>
  <c r="AC45" i="348"/>
  <c r="AF56" i="348"/>
  <c r="AJ56" i="348"/>
  <c r="AD56" i="348"/>
  <c r="AK58" i="348"/>
  <c r="AD34" i="348"/>
  <c r="H36" i="348"/>
  <c r="H37" i="348"/>
  <c r="H38" i="348"/>
  <c r="C39" i="348"/>
  <c r="H47" i="348"/>
  <c r="H60" i="348"/>
  <c r="C71" i="348"/>
  <c r="AI67" i="348"/>
  <c r="AA68" i="348"/>
  <c r="T73" i="348"/>
  <c r="AA70" i="348" s="1"/>
  <c r="AV14" i="349"/>
  <c r="AJ26" i="349"/>
  <c r="AF26" i="349"/>
  <c r="AE26" i="349"/>
  <c r="AD26" i="349"/>
  <c r="AF24" i="349"/>
  <c r="AU37" i="349"/>
  <c r="AE36" i="349"/>
  <c r="AD36" i="349"/>
  <c r="AF36" i="349"/>
  <c r="AF37" i="349"/>
  <c r="AJ36" i="349"/>
  <c r="C15" i="350"/>
  <c r="AI13" i="350"/>
  <c r="C17" i="350"/>
  <c r="AK12" i="350"/>
  <c r="AC12" i="350"/>
  <c r="AJ12" i="350"/>
  <c r="AF12" i="350"/>
  <c r="AE12" i="350"/>
  <c r="AD12" i="350"/>
  <c r="AJ57" i="350"/>
  <c r="AF57" i="350"/>
  <c r="AE57" i="350"/>
  <c r="AD57" i="350"/>
  <c r="AK15" i="351"/>
  <c r="AC15" i="351"/>
  <c r="AI24" i="348"/>
  <c r="AE34" i="348"/>
  <c r="AI34" i="348"/>
  <c r="AI35" i="348"/>
  <c r="AI36" i="348"/>
  <c r="AI47" i="348"/>
  <c r="C50" i="348"/>
  <c r="AQ55" i="348"/>
  <c r="C60" i="348"/>
  <c r="C58" i="348"/>
  <c r="AI56" i="348"/>
  <c r="C61" i="348"/>
  <c r="Q73" i="348"/>
  <c r="AA67" i="348" s="1"/>
  <c r="BP67" i="348"/>
  <c r="O73" i="348"/>
  <c r="Z69" i="348" s="1"/>
  <c r="O74" i="348"/>
  <c r="W73" i="348"/>
  <c r="AB69" i="348" s="1"/>
  <c r="AL69" i="348" s="1"/>
  <c r="AW69" i="348" s="1"/>
  <c r="W74" i="348"/>
  <c r="M74" i="348"/>
  <c r="U74" i="348"/>
  <c r="AT12" i="349"/>
  <c r="AN11" i="349"/>
  <c r="N18" i="349"/>
  <c r="Z13" i="349" s="1"/>
  <c r="V18" i="349"/>
  <c r="AB13" i="349" s="1"/>
  <c r="AL13" i="349" s="1"/>
  <c r="AW13" i="349" s="1"/>
  <c r="AK12" i="349"/>
  <c r="AC12" i="349"/>
  <c r="AE24" i="349"/>
  <c r="AK46" i="349"/>
  <c r="AC46" i="349"/>
  <c r="AJ45" i="349"/>
  <c r="AF45" i="349"/>
  <c r="AE45" i="349"/>
  <c r="AV13" i="351"/>
  <c r="AM13" i="351"/>
  <c r="AF34" i="348"/>
  <c r="AJ34" i="348"/>
  <c r="AI46" i="348"/>
  <c r="BP56" i="348"/>
  <c r="O62" i="348"/>
  <c r="Z58" i="348" s="1"/>
  <c r="W62" i="348"/>
  <c r="AB58" i="348" s="1"/>
  <c r="AL58" i="348" s="1"/>
  <c r="AW58" i="348" s="1"/>
  <c r="AT57" i="348"/>
  <c r="AI58" i="348"/>
  <c r="BP61" i="348"/>
  <c r="AD68" i="348"/>
  <c r="AT68" i="348"/>
  <c r="AO66" i="348"/>
  <c r="P73" i="348"/>
  <c r="Z70" i="348" s="1"/>
  <c r="AF68" i="348" s="1"/>
  <c r="X73" i="348"/>
  <c r="AB70" i="348" s="1"/>
  <c r="AL70" i="348" s="1"/>
  <c r="AW70" i="348" s="1"/>
  <c r="O18" i="349"/>
  <c r="Z14" i="349" s="1"/>
  <c r="W18" i="349"/>
  <c r="AB14" i="349" s="1"/>
  <c r="AL14" i="349" s="1"/>
  <c r="AW14" i="349" s="1"/>
  <c r="AK15" i="349"/>
  <c r="AC15" i="349"/>
  <c r="C26" i="349"/>
  <c r="C28" i="349"/>
  <c r="AI24" i="349"/>
  <c r="AJ23" i="349"/>
  <c r="AF23" i="349"/>
  <c r="AE23" i="349"/>
  <c r="AD23" i="349"/>
  <c r="AK26" i="349"/>
  <c r="AC26" i="349"/>
  <c r="AK25" i="349"/>
  <c r="AC25" i="349"/>
  <c r="AK36" i="349"/>
  <c r="AC36" i="349"/>
  <c r="AV48" i="349"/>
  <c r="AM48" i="349"/>
  <c r="AE47" i="349"/>
  <c r="AD47" i="349"/>
  <c r="AF47" i="349"/>
  <c r="AJ47" i="349"/>
  <c r="AK57" i="349"/>
  <c r="AC57" i="349"/>
  <c r="AV56" i="349"/>
  <c r="AM56" i="349"/>
  <c r="AL67" i="349"/>
  <c r="AW67" i="349" s="1"/>
  <c r="AC67" i="349"/>
  <c r="AC48" i="350"/>
  <c r="AK48" i="350"/>
  <c r="BP62" i="350"/>
  <c r="AC67" i="350"/>
  <c r="C36" i="348"/>
  <c r="H58" i="348"/>
  <c r="AI70" i="348"/>
  <c r="H70" i="348"/>
  <c r="AE68" i="348"/>
  <c r="AJ68" i="348"/>
  <c r="Q74" i="348"/>
  <c r="H71" i="348"/>
  <c r="S74" i="348"/>
  <c r="AV13" i="349"/>
  <c r="AM13" i="349"/>
  <c r="H17" i="349"/>
  <c r="AI14" i="349"/>
  <c r="H14" i="349"/>
  <c r="AJ15" i="349"/>
  <c r="AF15" i="349"/>
  <c r="AE15" i="349"/>
  <c r="AU24" i="349"/>
  <c r="AJ25" i="349"/>
  <c r="AF25" i="349"/>
  <c r="AD25" i="349"/>
  <c r="AK34" i="349"/>
  <c r="H60" i="349"/>
  <c r="AI59" i="349"/>
  <c r="H59" i="349"/>
  <c r="AK58" i="349"/>
  <c r="AC58" i="349"/>
  <c r="AJ57" i="349"/>
  <c r="AF57" i="349"/>
  <c r="AE57" i="349"/>
  <c r="AD57" i="349"/>
  <c r="C71" i="349"/>
  <c r="AI67" i="349"/>
  <c r="C69" i="349"/>
  <c r="AD68" i="349"/>
  <c r="AJ68" i="349"/>
  <c r="AF68" i="349"/>
  <c r="AE68" i="349"/>
  <c r="AK69" i="349"/>
  <c r="AC69" i="349"/>
  <c r="AK68" i="349"/>
  <c r="AC68" i="349"/>
  <c r="AU69" i="349"/>
  <c r="S74" i="349"/>
  <c r="AJ14" i="350"/>
  <c r="AF14" i="350"/>
  <c r="AE14" i="350"/>
  <c r="AD14" i="350"/>
  <c r="AD25" i="350"/>
  <c r="AJ25" i="350"/>
  <c r="AF25" i="350"/>
  <c r="AE25" i="350"/>
  <c r="AJ15" i="350"/>
  <c r="AF15" i="350"/>
  <c r="AE15" i="350"/>
  <c r="AE24" i="350"/>
  <c r="AD24" i="350"/>
  <c r="AJ24" i="350"/>
  <c r="AK25" i="350"/>
  <c r="AC25" i="350"/>
  <c r="AE37" i="350"/>
  <c r="AD37" i="350"/>
  <c r="AU35" i="350"/>
  <c r="AF36" i="350"/>
  <c r="AE35" i="350"/>
  <c r="AD35" i="350"/>
  <c r="AK45" i="350"/>
  <c r="AC45" i="350"/>
  <c r="AJ45" i="350"/>
  <c r="AF45" i="350"/>
  <c r="AE45" i="350"/>
  <c r="AE47" i="350"/>
  <c r="AD47" i="350"/>
  <c r="AI46" i="350"/>
  <c r="AF47" i="350"/>
  <c r="AP55" i="350"/>
  <c r="AT58" i="350"/>
  <c r="AK59" i="350"/>
  <c r="T73" i="350"/>
  <c r="AA70" i="350" s="1"/>
  <c r="AD15" i="351"/>
  <c r="AJ15" i="351"/>
  <c r="AF15" i="351"/>
  <c r="AE15" i="351"/>
  <c r="AK26" i="351"/>
  <c r="AC26" i="351"/>
  <c r="AC48" i="351"/>
  <c r="AK48" i="351"/>
  <c r="AU56" i="351"/>
  <c r="AV59" i="351"/>
  <c r="AM59" i="351"/>
  <c r="AK26" i="352"/>
  <c r="AC26" i="352"/>
  <c r="AJ48" i="352"/>
  <c r="AE48" i="352"/>
  <c r="AD48" i="352"/>
  <c r="AF46" i="352"/>
  <c r="AV59" i="352"/>
  <c r="AM59" i="352"/>
  <c r="AC48" i="354"/>
  <c r="AK48" i="354"/>
  <c r="BP23" i="349"/>
  <c r="BP27" i="349"/>
  <c r="AK35" i="349"/>
  <c r="AC35" i="349"/>
  <c r="AK37" i="349"/>
  <c r="AC37" i="349"/>
  <c r="AK47" i="349"/>
  <c r="AC47" i="349"/>
  <c r="AJ48" i="349"/>
  <c r="AF48" i="349"/>
  <c r="AE48" i="349"/>
  <c r="AD48" i="349"/>
  <c r="AP55" i="349"/>
  <c r="AT58" i="349"/>
  <c r="T73" i="349"/>
  <c r="AA70" i="349" s="1"/>
  <c r="T74" i="349"/>
  <c r="AB69" i="349"/>
  <c r="AL69" i="349" s="1"/>
  <c r="AW69" i="349" s="1"/>
  <c r="P73" i="349"/>
  <c r="Z70" i="349" s="1"/>
  <c r="AF67" i="349" s="1"/>
  <c r="X73" i="349"/>
  <c r="AB70" i="349" s="1"/>
  <c r="AL70" i="349" s="1"/>
  <c r="AW70" i="349" s="1"/>
  <c r="R18" i="350"/>
  <c r="AA13" i="350" s="1"/>
  <c r="BP13" i="350"/>
  <c r="AD15" i="350"/>
  <c r="H16" i="350"/>
  <c r="AK15" i="350"/>
  <c r="AC15" i="350"/>
  <c r="C26" i="350"/>
  <c r="AI24" i="350"/>
  <c r="C28" i="350"/>
  <c r="AK23" i="350"/>
  <c r="AC23" i="350"/>
  <c r="AJ23" i="350"/>
  <c r="AF23" i="350"/>
  <c r="AE23" i="350"/>
  <c r="AK34" i="350"/>
  <c r="BP36" i="350"/>
  <c r="AJ37" i="350"/>
  <c r="AE36" i="350"/>
  <c r="AD36" i="350"/>
  <c r="AD45" i="350"/>
  <c r="AV56" i="350"/>
  <c r="AM56" i="350"/>
  <c r="AD58" i="350"/>
  <c r="AJ58" i="350"/>
  <c r="AF58" i="350"/>
  <c r="AK67" i="350"/>
  <c r="AE69" i="350"/>
  <c r="AD69" i="350"/>
  <c r="AT68" i="350"/>
  <c r="AO66" i="350"/>
  <c r="BP69" i="350"/>
  <c r="BP73" i="350" s="1"/>
  <c r="P73" i="350"/>
  <c r="Z70" i="350" s="1"/>
  <c r="X73" i="350"/>
  <c r="AB70" i="350" s="1"/>
  <c r="AL70" i="350" s="1"/>
  <c r="AW70" i="350" s="1"/>
  <c r="AD12" i="351"/>
  <c r="AJ12" i="351"/>
  <c r="AF12" i="351"/>
  <c r="AC13" i="351"/>
  <c r="AC35" i="351"/>
  <c r="AF35" i="351"/>
  <c r="AJ35" i="351"/>
  <c r="AE35" i="351"/>
  <c r="AF58" i="351"/>
  <c r="AJ58" i="351"/>
  <c r="AE58" i="351"/>
  <c r="AD58" i="351"/>
  <c r="AV70" i="351"/>
  <c r="AM70" i="351"/>
  <c r="AJ25" i="352"/>
  <c r="AF25" i="352"/>
  <c r="AE25" i="352"/>
  <c r="AV34" i="352"/>
  <c r="AM34" i="352"/>
  <c r="AE36" i="352"/>
  <c r="AD36" i="352"/>
  <c r="AF36" i="352"/>
  <c r="AJ36" i="352"/>
  <c r="AL36" i="352"/>
  <c r="AW36" i="352" s="1"/>
  <c r="AC36" i="352"/>
  <c r="AK57" i="353"/>
  <c r="AC57" i="353"/>
  <c r="AJ12" i="349"/>
  <c r="AF12" i="349"/>
  <c r="AE12" i="349"/>
  <c r="H15" i="349"/>
  <c r="H16" i="349"/>
  <c r="M40" i="349"/>
  <c r="Z34" i="349" s="1"/>
  <c r="U40" i="349"/>
  <c r="AB34" i="349" s="1"/>
  <c r="AL34" i="349" s="1"/>
  <c r="AW34" i="349" s="1"/>
  <c r="AD46" i="349"/>
  <c r="AJ46" i="349"/>
  <c r="AF46" i="349"/>
  <c r="BP51" i="349"/>
  <c r="AE46" i="349"/>
  <c r="AD58" i="349"/>
  <c r="AJ58" i="349"/>
  <c r="AF58" i="349"/>
  <c r="AV59" i="349"/>
  <c r="AM59" i="349"/>
  <c r="AE69" i="349"/>
  <c r="AD69" i="349"/>
  <c r="AT68" i="349"/>
  <c r="AO66" i="349"/>
  <c r="AF69" i="349"/>
  <c r="AJ67" i="349"/>
  <c r="AE67" i="349"/>
  <c r="AD67" i="349"/>
  <c r="AT15" i="350"/>
  <c r="AQ11" i="350"/>
  <c r="AK14" i="350"/>
  <c r="AC14" i="350"/>
  <c r="AJ13" i="350"/>
  <c r="AF13" i="350"/>
  <c r="AE13" i="350"/>
  <c r="AD23" i="350"/>
  <c r="AK24" i="350"/>
  <c r="AC24" i="350"/>
  <c r="AJ26" i="350"/>
  <c r="AF26" i="350"/>
  <c r="AE26" i="350"/>
  <c r="AK35" i="350"/>
  <c r="AC35" i="350"/>
  <c r="AK37" i="350"/>
  <c r="AC37" i="350"/>
  <c r="AF35" i="350"/>
  <c r="AU36" i="350"/>
  <c r="AK36" i="350"/>
  <c r="AC36" i="350"/>
  <c r="AK47" i="350"/>
  <c r="AC47" i="350"/>
  <c r="AK46" i="350"/>
  <c r="AC46" i="350"/>
  <c r="AJ47" i="350"/>
  <c r="C48" i="350"/>
  <c r="AT48" i="350"/>
  <c r="AJ48" i="350"/>
  <c r="AF48" i="350"/>
  <c r="AE48" i="350"/>
  <c r="AD48" i="350"/>
  <c r="C60" i="350"/>
  <c r="C58" i="350"/>
  <c r="AI56" i="350"/>
  <c r="AJ59" i="350"/>
  <c r="AF59" i="350"/>
  <c r="AE59" i="350"/>
  <c r="AD59" i="350"/>
  <c r="AK58" i="350"/>
  <c r="AC58" i="350"/>
  <c r="AK57" i="350"/>
  <c r="AC57" i="350"/>
  <c r="AJ56" i="350"/>
  <c r="AF56" i="350"/>
  <c r="AE56" i="350"/>
  <c r="AD56" i="350"/>
  <c r="C71" i="350"/>
  <c r="AI67" i="350"/>
  <c r="C69" i="350"/>
  <c r="AD68" i="350"/>
  <c r="AJ68" i="350"/>
  <c r="M74" i="350"/>
  <c r="U74" i="350"/>
  <c r="R74" i="350"/>
  <c r="AD13" i="351"/>
  <c r="AJ13" i="351"/>
  <c r="AF13" i="351"/>
  <c r="AE13" i="351"/>
  <c r="AV24" i="351"/>
  <c r="AM24" i="351"/>
  <c r="BP29" i="351"/>
  <c r="H25" i="351"/>
  <c r="AI25" i="351"/>
  <c r="H28" i="351"/>
  <c r="AJ26" i="351"/>
  <c r="AF26" i="351"/>
  <c r="AE26" i="351"/>
  <c r="AM35" i="351"/>
  <c r="AV35" i="351"/>
  <c r="AU47" i="351"/>
  <c r="AC45" i="351"/>
  <c r="AK45" i="351"/>
  <c r="AK57" i="351"/>
  <c r="AC57" i="351"/>
  <c r="AC59" i="351"/>
  <c r="AJ67" i="351"/>
  <c r="AF67" i="351"/>
  <c r="AK68" i="351"/>
  <c r="AC68" i="351"/>
  <c r="AC70" i="351"/>
  <c r="AE37" i="352"/>
  <c r="AD37" i="352"/>
  <c r="AF37" i="352"/>
  <c r="AJ37" i="352"/>
  <c r="AL37" i="352"/>
  <c r="AW37" i="352" s="1"/>
  <c r="AC37" i="352"/>
  <c r="AK46" i="352"/>
  <c r="AC46" i="352"/>
  <c r="AV48" i="352"/>
  <c r="AM48" i="352"/>
  <c r="BP72" i="348"/>
  <c r="BP12" i="349"/>
  <c r="BP13" i="349"/>
  <c r="AC14" i="349"/>
  <c r="BP14" i="349"/>
  <c r="AT15" i="349"/>
  <c r="BP15" i="349"/>
  <c r="C17" i="349"/>
  <c r="BP17" i="349"/>
  <c r="C27" i="349"/>
  <c r="C25" i="349"/>
  <c r="AI23" i="349"/>
  <c r="AD24" i="349"/>
  <c r="AK24" i="349"/>
  <c r="AC24" i="349"/>
  <c r="AE37" i="349"/>
  <c r="AD37" i="349"/>
  <c r="AU35" i="349"/>
  <c r="AE35" i="349"/>
  <c r="AD35" i="349"/>
  <c r="BP37" i="349"/>
  <c r="BP40" i="349" s="1"/>
  <c r="AK45" i="349"/>
  <c r="AC45" i="349"/>
  <c r="AI46" i="349"/>
  <c r="C60" i="349"/>
  <c r="C58" i="349"/>
  <c r="AI56" i="349"/>
  <c r="AJ59" i="349"/>
  <c r="AF59" i="349"/>
  <c r="AE59" i="349"/>
  <c r="AD59" i="349"/>
  <c r="BP57" i="349"/>
  <c r="BP62" i="349" s="1"/>
  <c r="AJ56" i="349"/>
  <c r="AF56" i="349"/>
  <c r="AE56" i="349"/>
  <c r="AD56" i="349"/>
  <c r="AV67" i="349"/>
  <c r="M74" i="349"/>
  <c r="U74" i="349"/>
  <c r="BP69" i="349"/>
  <c r="BP73" i="349" s="1"/>
  <c r="O74" i="349"/>
  <c r="BP12" i="350"/>
  <c r="AD13" i="350"/>
  <c r="BP15" i="350"/>
  <c r="T29" i="350"/>
  <c r="AA26" i="350" s="1"/>
  <c r="AF24" i="350"/>
  <c r="BP24" i="350"/>
  <c r="BP29" i="350" s="1"/>
  <c r="AD26" i="350"/>
  <c r="BP26" i="350"/>
  <c r="BP28" i="350"/>
  <c r="M40" i="350"/>
  <c r="Z34" i="350" s="1"/>
  <c r="U40" i="350"/>
  <c r="AB34" i="350" s="1"/>
  <c r="AL34" i="350" s="1"/>
  <c r="AW34" i="350" s="1"/>
  <c r="BP34" i="350"/>
  <c r="BP35" i="350"/>
  <c r="AF37" i="350"/>
  <c r="BP39" i="350"/>
  <c r="AD46" i="350"/>
  <c r="AJ46" i="350"/>
  <c r="AF46" i="350"/>
  <c r="BP45" i="350"/>
  <c r="BP51" i="350" s="1"/>
  <c r="AE46" i="350"/>
  <c r="AC56" i="350"/>
  <c r="H60" i="350"/>
  <c r="AI59" i="350"/>
  <c r="H59" i="350"/>
  <c r="AE58" i="350"/>
  <c r="AK69" i="350"/>
  <c r="AC69" i="350"/>
  <c r="AJ69" i="350"/>
  <c r="M73" i="350"/>
  <c r="Z67" i="350" s="1"/>
  <c r="AK12" i="351"/>
  <c r="AC12" i="351"/>
  <c r="AE12" i="351"/>
  <c r="AP33" i="351"/>
  <c r="AT36" i="351"/>
  <c r="AQ33" i="351"/>
  <c r="AT37" i="351"/>
  <c r="AN44" i="351"/>
  <c r="AT45" i="351"/>
  <c r="AT46" i="351"/>
  <c r="AO44" i="351"/>
  <c r="AJ45" i="351"/>
  <c r="AF45" i="351"/>
  <c r="AE45" i="351"/>
  <c r="AD46" i="351"/>
  <c r="AD45" i="351"/>
  <c r="AJ57" i="351"/>
  <c r="AF57" i="351"/>
  <c r="AE57" i="351"/>
  <c r="AD57" i="351"/>
  <c r="AD56" i="351"/>
  <c r="H50" i="353"/>
  <c r="H47" i="353"/>
  <c r="AI47" i="353"/>
  <c r="AD48" i="353"/>
  <c r="AF48" i="353"/>
  <c r="AE48" i="353"/>
  <c r="AJ48" i="353"/>
  <c r="AP33" i="349"/>
  <c r="C36" i="349"/>
  <c r="AT37" i="349"/>
  <c r="AI45" i="349"/>
  <c r="C47" i="349"/>
  <c r="H48" i="349"/>
  <c r="AI57" i="349"/>
  <c r="H70" i="349"/>
  <c r="AI12" i="350"/>
  <c r="AI14" i="350"/>
  <c r="AI23" i="350"/>
  <c r="AP33" i="350"/>
  <c r="C36" i="350"/>
  <c r="AT37" i="350"/>
  <c r="AI45" i="350"/>
  <c r="C47" i="350"/>
  <c r="H48" i="350"/>
  <c r="AI57" i="350"/>
  <c r="H70" i="350"/>
  <c r="R73" i="350"/>
  <c r="AA68" i="350" s="1"/>
  <c r="AD14" i="351"/>
  <c r="AJ14" i="351"/>
  <c r="AF14" i="351"/>
  <c r="AE14" i="351"/>
  <c r="BP16" i="351"/>
  <c r="BP18" i="351" s="1"/>
  <c r="C27" i="351"/>
  <c r="C25" i="351"/>
  <c r="AJ24" i="351"/>
  <c r="AF24" i="351"/>
  <c r="AE24" i="351"/>
  <c r="AD24" i="351"/>
  <c r="AK25" i="351"/>
  <c r="AC25" i="351"/>
  <c r="AC24" i="351"/>
  <c r="AM37" i="351"/>
  <c r="AV37" i="351"/>
  <c r="AM36" i="351"/>
  <c r="AV36" i="351"/>
  <c r="AD47" i="351"/>
  <c r="AF47" i="351"/>
  <c r="AE48" i="351"/>
  <c r="AF48" i="351"/>
  <c r="AE56" i="351"/>
  <c r="AF56" i="351"/>
  <c r="AE59" i="351"/>
  <c r="AF59" i="351"/>
  <c r="AJ59" i="351"/>
  <c r="AD59" i="351"/>
  <c r="C70" i="351"/>
  <c r="AI68" i="351"/>
  <c r="AC67" i="351"/>
  <c r="T74" i="351"/>
  <c r="AJ45" i="352"/>
  <c r="AF45" i="352"/>
  <c r="AD45" i="352"/>
  <c r="AJ56" i="352"/>
  <c r="AF56" i="352"/>
  <c r="AE56" i="352"/>
  <c r="AD56" i="352"/>
  <c r="AT68" i="352"/>
  <c r="AO66" i="352"/>
  <c r="O74" i="352"/>
  <c r="AJ67" i="352"/>
  <c r="AE67" i="352"/>
  <c r="AD67" i="352"/>
  <c r="H69" i="348"/>
  <c r="H37" i="349"/>
  <c r="H61" i="349"/>
  <c r="H69" i="349"/>
  <c r="AI70" i="349"/>
  <c r="C25" i="350"/>
  <c r="H37" i="350"/>
  <c r="H61" i="350"/>
  <c r="H69" i="350"/>
  <c r="AI70" i="350"/>
  <c r="AI12" i="351"/>
  <c r="AI23" i="351"/>
  <c r="AF25" i="351"/>
  <c r="AJ25" i="351"/>
  <c r="AE25" i="351"/>
  <c r="AI34" i="351"/>
  <c r="C38" i="351"/>
  <c r="C36" i="351"/>
  <c r="V40" i="351"/>
  <c r="AB35" i="351" s="1"/>
  <c r="AL35" i="351" s="1"/>
  <c r="AW35" i="351" s="1"/>
  <c r="BP34" i="351"/>
  <c r="BP40" i="351" s="1"/>
  <c r="AD36" i="351"/>
  <c r="AF36" i="351"/>
  <c r="AJ36" i="351"/>
  <c r="AE36" i="351"/>
  <c r="C49" i="351"/>
  <c r="C47" i="351"/>
  <c r="AF46" i="351"/>
  <c r="AJ46" i="351"/>
  <c r="AE46" i="351"/>
  <c r="AE47" i="351"/>
  <c r="AD48" i="351"/>
  <c r="C60" i="351"/>
  <c r="C58" i="351"/>
  <c r="AI56" i="351"/>
  <c r="AK58" i="351"/>
  <c r="AC58" i="351"/>
  <c r="O73" i="351"/>
  <c r="Z69" i="351" s="1"/>
  <c r="W73" i="351"/>
  <c r="AB69" i="351" s="1"/>
  <c r="AL69" i="351" s="1"/>
  <c r="AW69" i="351" s="1"/>
  <c r="N74" i="351"/>
  <c r="N73" i="351"/>
  <c r="Z68" i="351" s="1"/>
  <c r="AD67" i="351" s="1"/>
  <c r="P74" i="351"/>
  <c r="AM12" i="352"/>
  <c r="AV70" i="352"/>
  <c r="AV13" i="353"/>
  <c r="AV58" i="353"/>
  <c r="AM58" i="353"/>
  <c r="C14" i="350"/>
  <c r="S18" i="351"/>
  <c r="AA14" i="351" s="1"/>
  <c r="AK34" i="351"/>
  <c r="AF37" i="351"/>
  <c r="AJ37" i="351"/>
  <c r="AE37" i="351"/>
  <c r="AC47" i="351"/>
  <c r="AK47" i="351"/>
  <c r="AO55" i="351"/>
  <c r="AT57" i="351"/>
  <c r="AC56" i="351"/>
  <c r="AK56" i="351"/>
  <c r="BP57" i="351"/>
  <c r="AV67" i="351"/>
  <c r="AM67" i="351"/>
  <c r="M74" i="351"/>
  <c r="U74" i="351"/>
  <c r="AE70" i="351"/>
  <c r="AJ70" i="351"/>
  <c r="AD70" i="351"/>
  <c r="C72" i="351"/>
  <c r="AJ15" i="352"/>
  <c r="AE15" i="352"/>
  <c r="AD15" i="352"/>
  <c r="AU35" i="352"/>
  <c r="AK45" i="352"/>
  <c r="AC45" i="352"/>
  <c r="AT45" i="352"/>
  <c r="AN44" i="352"/>
  <c r="AL12" i="353"/>
  <c r="AW12" i="353" s="1"/>
  <c r="AC12" i="353"/>
  <c r="AK35" i="353"/>
  <c r="AC35" i="353"/>
  <c r="M29" i="351"/>
  <c r="Z23" i="351" s="1"/>
  <c r="U29" i="351"/>
  <c r="AB23" i="351" s="1"/>
  <c r="H39" i="351"/>
  <c r="H48" i="351"/>
  <c r="BP48" i="351"/>
  <c r="BP56" i="351"/>
  <c r="AI58" i="351"/>
  <c r="C59" i="351"/>
  <c r="BP61" i="351"/>
  <c r="BP72" i="351"/>
  <c r="R74" i="351"/>
  <c r="C16" i="352"/>
  <c r="C14" i="352"/>
  <c r="AI12" i="352"/>
  <c r="AT15" i="352"/>
  <c r="AQ11" i="352"/>
  <c r="H28" i="352"/>
  <c r="H25" i="352"/>
  <c r="AI25" i="352"/>
  <c r="AT26" i="352"/>
  <c r="AQ22" i="352"/>
  <c r="AK25" i="352"/>
  <c r="AC25" i="352"/>
  <c r="AJ57" i="352"/>
  <c r="AF57" i="352"/>
  <c r="AD57" i="352"/>
  <c r="V62" i="352"/>
  <c r="AB57" i="352" s="1"/>
  <c r="AL57" i="352" s="1"/>
  <c r="AW57" i="352" s="1"/>
  <c r="C71" i="352"/>
  <c r="AI67" i="352"/>
  <c r="C69" i="352"/>
  <c r="AD68" i="352"/>
  <c r="AE68" i="352"/>
  <c r="AJ68" i="352"/>
  <c r="H17" i="353"/>
  <c r="AI14" i="353"/>
  <c r="H14" i="353"/>
  <c r="AE15" i="353"/>
  <c r="AJ15" i="353"/>
  <c r="AL15" i="353"/>
  <c r="AW15" i="353" s="1"/>
  <c r="AC15" i="353"/>
  <c r="AJ46" i="353"/>
  <c r="AF46" i="353"/>
  <c r="AE46" i="353"/>
  <c r="AD46" i="353"/>
  <c r="AI24" i="351"/>
  <c r="C26" i="351"/>
  <c r="AI26" i="351"/>
  <c r="H27" i="351"/>
  <c r="AQ44" i="351"/>
  <c r="R51" i="351"/>
  <c r="AA46" i="351" s="1"/>
  <c r="BP49" i="351"/>
  <c r="H58" i="351"/>
  <c r="H59" i="351"/>
  <c r="BP59" i="351"/>
  <c r="S73" i="351"/>
  <c r="AA69" i="351" s="1"/>
  <c r="Q74" i="351"/>
  <c r="H70" i="351"/>
  <c r="BP70" i="351"/>
  <c r="BP73" i="351" s="1"/>
  <c r="S74" i="351"/>
  <c r="X74" i="351"/>
  <c r="C15" i="352"/>
  <c r="AI13" i="352"/>
  <c r="AJ12" i="352"/>
  <c r="AF12" i="352"/>
  <c r="AJ13" i="352"/>
  <c r="AF13" i="352"/>
  <c r="AE24" i="352"/>
  <c r="AD24" i="352"/>
  <c r="AJ24" i="352"/>
  <c r="AF24" i="352"/>
  <c r="AJ26" i="352"/>
  <c r="AF26" i="352"/>
  <c r="AE26" i="352"/>
  <c r="AE34" i="352"/>
  <c r="AD34" i="352"/>
  <c r="AJ34" i="352"/>
  <c r="AV47" i="352"/>
  <c r="AK56" i="352"/>
  <c r="AC56" i="352"/>
  <c r="AJ59" i="352"/>
  <c r="AE59" i="352"/>
  <c r="AD59" i="352"/>
  <c r="AK57" i="352"/>
  <c r="AC57" i="352"/>
  <c r="AK67" i="352"/>
  <c r="AC67" i="352"/>
  <c r="C28" i="353"/>
  <c r="C26" i="353"/>
  <c r="AI24" i="353"/>
  <c r="Q29" i="353"/>
  <c r="AA23" i="353" s="1"/>
  <c r="AE23" i="353"/>
  <c r="AJ23" i="353"/>
  <c r="AD23" i="353"/>
  <c r="AF23" i="353"/>
  <c r="AD24" i="353"/>
  <c r="AT35" i="353"/>
  <c r="AO33" i="353"/>
  <c r="AK26" i="354"/>
  <c r="AC26" i="354"/>
  <c r="AU69" i="354"/>
  <c r="H15" i="351"/>
  <c r="M40" i="351"/>
  <c r="Z34" i="351" s="1"/>
  <c r="U40" i="351"/>
  <c r="AB34" i="351" s="1"/>
  <c r="AL34" i="351" s="1"/>
  <c r="AW34" i="351" s="1"/>
  <c r="H49" i="351"/>
  <c r="H60" i="351"/>
  <c r="C71" i="351"/>
  <c r="AI67" i="351"/>
  <c r="H71" i="351"/>
  <c r="AK13" i="352"/>
  <c r="AC13" i="352"/>
  <c r="O18" i="352"/>
  <c r="Z14" i="352" s="1"/>
  <c r="AF15" i="352" s="1"/>
  <c r="W18" i="352"/>
  <c r="AB14" i="352" s="1"/>
  <c r="AL14" i="352" s="1"/>
  <c r="AW14" i="352" s="1"/>
  <c r="C26" i="352"/>
  <c r="AI24" i="352"/>
  <c r="C28" i="352"/>
  <c r="AK23" i="352"/>
  <c r="AC23" i="352"/>
  <c r="AI34" i="352"/>
  <c r="C38" i="352"/>
  <c r="AE35" i="352"/>
  <c r="AD35" i="352"/>
  <c r="V40" i="352"/>
  <c r="AB35" i="352" s="1"/>
  <c r="AF35" i="352"/>
  <c r="AK58" i="352"/>
  <c r="AA69" i="352"/>
  <c r="S74" i="352"/>
  <c r="P73" i="352"/>
  <c r="Z70" i="352" s="1"/>
  <c r="AF67" i="352" s="1"/>
  <c r="X73" i="352"/>
  <c r="AB70" i="352" s="1"/>
  <c r="AL70" i="352" s="1"/>
  <c r="AW70" i="352" s="1"/>
  <c r="AJ25" i="353"/>
  <c r="AF25" i="353"/>
  <c r="AD25" i="353"/>
  <c r="AE25" i="353"/>
  <c r="AK24" i="353"/>
  <c r="AC24" i="353"/>
  <c r="BP48" i="353"/>
  <c r="AJ47" i="353"/>
  <c r="AF47" i="353"/>
  <c r="AE47" i="353"/>
  <c r="AD47" i="353"/>
  <c r="AI58" i="353"/>
  <c r="H61" i="353"/>
  <c r="H58" i="353"/>
  <c r="AJ59" i="353"/>
  <c r="AE59" i="353"/>
  <c r="AE57" i="353"/>
  <c r="AF57" i="353"/>
  <c r="AJ57" i="353"/>
  <c r="H28" i="354"/>
  <c r="H25" i="354"/>
  <c r="AI25" i="354"/>
  <c r="AJ26" i="354"/>
  <c r="AF26" i="354"/>
  <c r="AE26" i="354"/>
  <c r="AD26" i="354"/>
  <c r="AV35" i="352"/>
  <c r="BP35" i="352"/>
  <c r="AV36" i="352"/>
  <c r="AM36" i="352"/>
  <c r="BP36" i="352"/>
  <c r="AO44" i="352"/>
  <c r="AT46" i="352"/>
  <c r="C60" i="352"/>
  <c r="C58" i="352"/>
  <c r="AI56" i="352"/>
  <c r="H60" i="352"/>
  <c r="AI59" i="352"/>
  <c r="AP55" i="352"/>
  <c r="AT58" i="352"/>
  <c r="H59" i="352"/>
  <c r="Q74" i="352"/>
  <c r="M18" i="353"/>
  <c r="Z12" i="353" s="1"/>
  <c r="AV14" i="353"/>
  <c r="AM14" i="353"/>
  <c r="BP16" i="353"/>
  <c r="BP27" i="353"/>
  <c r="H38" i="353"/>
  <c r="AI37" i="353"/>
  <c r="H37" i="353"/>
  <c r="AK36" i="353"/>
  <c r="AC36" i="353"/>
  <c r="AJ35" i="353"/>
  <c r="AF35" i="353"/>
  <c r="AE35" i="353"/>
  <c r="AD35" i="353"/>
  <c r="AJ36" i="353"/>
  <c r="AF36" i="353"/>
  <c r="AD36" i="353"/>
  <c r="AE37" i="353"/>
  <c r="H48" i="353"/>
  <c r="H49" i="353"/>
  <c r="S51" i="353"/>
  <c r="AA47" i="353" s="1"/>
  <c r="AL46" i="353"/>
  <c r="AW46" i="353" s="1"/>
  <c r="AC46" i="353"/>
  <c r="M62" i="353"/>
  <c r="Z56" i="353" s="1"/>
  <c r="U62" i="353"/>
  <c r="AB56" i="353" s="1"/>
  <c r="AL56" i="353" s="1"/>
  <c r="AW56" i="353" s="1"/>
  <c r="BP56" i="353"/>
  <c r="AK36" i="354"/>
  <c r="AC36" i="354"/>
  <c r="AD46" i="354"/>
  <c r="AJ46" i="354"/>
  <c r="AF46" i="354"/>
  <c r="S18" i="352"/>
  <c r="AA14" i="352" s="1"/>
  <c r="R29" i="352"/>
  <c r="AA24" i="352" s="1"/>
  <c r="AT23" i="352"/>
  <c r="AN22" i="352"/>
  <c r="BP28" i="352"/>
  <c r="BP29" i="352" s="1"/>
  <c r="H39" i="352"/>
  <c r="AI36" i="352"/>
  <c r="H36" i="352"/>
  <c r="AV37" i="352"/>
  <c r="AM37" i="352"/>
  <c r="BP37" i="352"/>
  <c r="AD46" i="352"/>
  <c r="AJ46" i="352"/>
  <c r="C48" i="352"/>
  <c r="AI57" i="352"/>
  <c r="AC59" i="352"/>
  <c r="O73" i="352"/>
  <c r="Z69" i="352" s="1"/>
  <c r="W73" i="352"/>
  <c r="AB69" i="352" s="1"/>
  <c r="AL69" i="352" s="1"/>
  <c r="AW69" i="352" s="1"/>
  <c r="AC70" i="352"/>
  <c r="N18" i="353"/>
  <c r="Z13" i="353" s="1"/>
  <c r="V18" i="353"/>
  <c r="AB13" i="353" s="1"/>
  <c r="C14" i="353"/>
  <c r="AC14" i="353"/>
  <c r="AV12" i="353"/>
  <c r="AM12" i="353"/>
  <c r="BP23" i="353"/>
  <c r="AE26" i="353"/>
  <c r="AD26" i="353"/>
  <c r="AJ26" i="353"/>
  <c r="AF26" i="353"/>
  <c r="T40" i="353"/>
  <c r="AA37" i="353" s="1"/>
  <c r="AE36" i="353"/>
  <c r="AJ34" i="353"/>
  <c r="AF34" i="353"/>
  <c r="C47" i="353"/>
  <c r="AI45" i="353"/>
  <c r="AK56" i="353"/>
  <c r="AC56" i="353"/>
  <c r="AJ58" i="353"/>
  <c r="AF58" i="353"/>
  <c r="AE58" i="353"/>
  <c r="AJ67" i="353"/>
  <c r="AE67" i="353"/>
  <c r="AE24" i="354"/>
  <c r="AD24" i="354"/>
  <c r="AJ24" i="354"/>
  <c r="AF24" i="354"/>
  <c r="AD23" i="354"/>
  <c r="AT26" i="354"/>
  <c r="AQ22" i="354"/>
  <c r="AJ48" i="354"/>
  <c r="AF48" i="354"/>
  <c r="AE48" i="354"/>
  <c r="AD48" i="354"/>
  <c r="AF47" i="354"/>
  <c r="AJ67" i="354"/>
  <c r="AF67" i="354"/>
  <c r="AE67" i="354"/>
  <c r="AD67" i="354"/>
  <c r="AU70" i="354"/>
  <c r="T18" i="352"/>
  <c r="AA15" i="352" s="1"/>
  <c r="BP16" i="352"/>
  <c r="BP18" i="352" s="1"/>
  <c r="M29" i="352"/>
  <c r="Z23" i="352" s="1"/>
  <c r="U29" i="352"/>
  <c r="AB23" i="352" s="1"/>
  <c r="AL23" i="352" s="1"/>
  <c r="AW23" i="352" s="1"/>
  <c r="AC34" i="352"/>
  <c r="BP39" i="352"/>
  <c r="O51" i="352"/>
  <c r="Z47" i="352" s="1"/>
  <c r="W51" i="352"/>
  <c r="AB47" i="352" s="1"/>
  <c r="AL47" i="352" s="1"/>
  <c r="AW47" i="352" s="1"/>
  <c r="BP49" i="352"/>
  <c r="BP51" i="352" s="1"/>
  <c r="BP56" i="352"/>
  <c r="BP62" i="352" s="1"/>
  <c r="O62" i="352"/>
  <c r="Z58" i="352" s="1"/>
  <c r="AF59" i="352" s="1"/>
  <c r="W62" i="352"/>
  <c r="AB58" i="352" s="1"/>
  <c r="AL58" i="352" s="1"/>
  <c r="AW58" i="352" s="1"/>
  <c r="M74" i="352"/>
  <c r="U74" i="352"/>
  <c r="BP69" i="352"/>
  <c r="BP73" i="352" s="1"/>
  <c r="N74" i="352"/>
  <c r="V74" i="352"/>
  <c r="R73" i="352"/>
  <c r="AA68" i="352" s="1"/>
  <c r="T74" i="352"/>
  <c r="O18" i="353"/>
  <c r="Z14" i="353" s="1"/>
  <c r="AF15" i="353" s="1"/>
  <c r="AV15" i="353"/>
  <c r="AM15" i="353"/>
  <c r="AF24" i="353"/>
  <c r="AJ24" i="353"/>
  <c r="AE24" i="353"/>
  <c r="AV26" i="353"/>
  <c r="AM26" i="353"/>
  <c r="Q40" i="353"/>
  <c r="AA34" i="353" s="1"/>
  <c r="AD34" i="353"/>
  <c r="BP40" i="353"/>
  <c r="AK45" i="353"/>
  <c r="AC45" i="353"/>
  <c r="AI48" i="353"/>
  <c r="AV67" i="353"/>
  <c r="BP18" i="354"/>
  <c r="AD25" i="354"/>
  <c r="AJ25" i="354"/>
  <c r="AF25" i="354"/>
  <c r="AE23" i="354"/>
  <c r="AE25" i="354"/>
  <c r="BP51" i="354"/>
  <c r="M74" i="353"/>
  <c r="U74" i="353"/>
  <c r="AV69" i="353"/>
  <c r="AM69" i="353"/>
  <c r="V74" i="353"/>
  <c r="AK68" i="353"/>
  <c r="AC68" i="353"/>
  <c r="C15" i="354"/>
  <c r="C17" i="354"/>
  <c r="AK12" i="354"/>
  <c r="AC12" i="354"/>
  <c r="AJ12" i="354"/>
  <c r="AF12" i="354"/>
  <c r="AD12" i="354"/>
  <c r="AT14" i="354"/>
  <c r="AP11" i="354"/>
  <c r="AJ15" i="354"/>
  <c r="AF15" i="354"/>
  <c r="AD15" i="354"/>
  <c r="AK23" i="354"/>
  <c r="AC23" i="354"/>
  <c r="C60" i="354"/>
  <c r="C58" i="354"/>
  <c r="AI56" i="354"/>
  <c r="AJ57" i="354"/>
  <c r="AF57" i="354"/>
  <c r="AE57" i="354"/>
  <c r="AD57" i="354"/>
  <c r="AD58" i="354"/>
  <c r="AJ58" i="354"/>
  <c r="AF58" i="354"/>
  <c r="AE58" i="354"/>
  <c r="AJ56" i="354"/>
  <c r="AF56" i="354"/>
  <c r="AE56" i="354"/>
  <c r="AD56" i="354"/>
  <c r="AJ46" i="355"/>
  <c r="AF46" i="355"/>
  <c r="AE46" i="355"/>
  <c r="AD46" i="355"/>
  <c r="AE48" i="355"/>
  <c r="H37" i="351"/>
  <c r="H69" i="351"/>
  <c r="C25" i="352"/>
  <c r="H37" i="352"/>
  <c r="H61" i="352"/>
  <c r="H69" i="352"/>
  <c r="AI70" i="352"/>
  <c r="BP12" i="353"/>
  <c r="BP13" i="353"/>
  <c r="BP14" i="353"/>
  <c r="H15" i="353"/>
  <c r="BP15" i="353"/>
  <c r="H16" i="353"/>
  <c r="BP17" i="353"/>
  <c r="AI26" i="353"/>
  <c r="H26" i="353"/>
  <c r="S29" i="353"/>
  <c r="AA25" i="353" s="1"/>
  <c r="C27" i="353"/>
  <c r="AT36" i="353"/>
  <c r="AP33" i="353"/>
  <c r="AJ37" i="353"/>
  <c r="AF37" i="353"/>
  <c r="BP45" i="353"/>
  <c r="BP51" i="353" s="1"/>
  <c r="T51" i="353"/>
  <c r="AA48" i="353" s="1"/>
  <c r="AV46" i="353"/>
  <c r="AM46" i="353"/>
  <c r="BP57" i="353"/>
  <c r="AT59" i="353"/>
  <c r="AQ55" i="353"/>
  <c r="AD69" i="353"/>
  <c r="AJ69" i="353"/>
  <c r="U73" i="353"/>
  <c r="AB67" i="353" s="1"/>
  <c r="AL67" i="353" s="1"/>
  <c r="AW67" i="353" s="1"/>
  <c r="R18" i="354"/>
  <c r="AA13" i="354" s="1"/>
  <c r="AE12" i="354"/>
  <c r="AK15" i="354"/>
  <c r="AC15" i="354"/>
  <c r="AD13" i="354"/>
  <c r="AJ14" i="354"/>
  <c r="AF14" i="354"/>
  <c r="AE14" i="354"/>
  <c r="AD14" i="354"/>
  <c r="AE15" i="354"/>
  <c r="AJ13" i="354"/>
  <c r="AF13" i="354"/>
  <c r="AE13" i="354"/>
  <c r="S29" i="354"/>
  <c r="AA25" i="354" s="1"/>
  <c r="M40" i="354"/>
  <c r="Z34" i="354" s="1"/>
  <c r="U40" i="354"/>
  <c r="AB34" i="354" s="1"/>
  <c r="AL34" i="354" s="1"/>
  <c r="AW34" i="354" s="1"/>
  <c r="AD36" i="354"/>
  <c r="AJ36" i="354"/>
  <c r="AF36" i="354"/>
  <c r="AJ59" i="354"/>
  <c r="AF59" i="354"/>
  <c r="AE59" i="354"/>
  <c r="AD59" i="354"/>
  <c r="AK58" i="354"/>
  <c r="AC58" i="354"/>
  <c r="AC67" i="354"/>
  <c r="C25" i="353"/>
  <c r="H27" i="353"/>
  <c r="C39" i="353"/>
  <c r="AE45" i="353"/>
  <c r="AD45" i="353"/>
  <c r="AF45" i="353"/>
  <c r="AN55" i="353"/>
  <c r="AT56" i="353"/>
  <c r="N73" i="353"/>
  <c r="Z68" i="353" s="1"/>
  <c r="AE69" i="353" s="1"/>
  <c r="V73" i="353"/>
  <c r="AB68" i="353" s="1"/>
  <c r="AL68" i="353" s="1"/>
  <c r="AW68" i="353" s="1"/>
  <c r="P73" i="353"/>
  <c r="Z70" i="353" s="1"/>
  <c r="X73" i="353"/>
  <c r="AB70" i="353" s="1"/>
  <c r="AL70" i="353" s="1"/>
  <c r="AW70" i="353" s="1"/>
  <c r="AC69" i="353"/>
  <c r="AT69" i="353"/>
  <c r="O74" i="353"/>
  <c r="AI13" i="354"/>
  <c r="AJ23" i="354"/>
  <c r="AF23" i="354"/>
  <c r="N40" i="354"/>
  <c r="Z35" i="354" s="1"/>
  <c r="AE36" i="354" s="1"/>
  <c r="V40" i="354"/>
  <c r="AB35" i="354" s="1"/>
  <c r="AL35" i="354" s="1"/>
  <c r="AW35" i="354" s="1"/>
  <c r="AE37" i="354"/>
  <c r="AD37" i="354"/>
  <c r="AF37" i="354"/>
  <c r="AJ37" i="354"/>
  <c r="AJ45" i="354"/>
  <c r="AF45" i="354"/>
  <c r="AE45" i="354"/>
  <c r="AD45" i="354"/>
  <c r="AQ44" i="354"/>
  <c r="AT48" i="354"/>
  <c r="AK47" i="354"/>
  <c r="AC47" i="354"/>
  <c r="AK46" i="354"/>
  <c r="AC46" i="354"/>
  <c r="AV56" i="354"/>
  <c r="AM56" i="354"/>
  <c r="AK59" i="354"/>
  <c r="AV67" i="354"/>
  <c r="AM67" i="354"/>
  <c r="BP18" i="355"/>
  <c r="C38" i="355"/>
  <c r="C36" i="355"/>
  <c r="AI34" i="355"/>
  <c r="AJ35" i="355"/>
  <c r="AF35" i="355"/>
  <c r="AD35" i="355"/>
  <c r="AD34" i="355"/>
  <c r="AI46" i="353"/>
  <c r="C71" i="353"/>
  <c r="AI67" i="353"/>
  <c r="AT68" i="353"/>
  <c r="AO66" i="353"/>
  <c r="R74" i="353"/>
  <c r="AT12" i="354"/>
  <c r="AN11" i="354"/>
  <c r="AT15" i="354"/>
  <c r="AQ11" i="354"/>
  <c r="C26" i="354"/>
  <c r="AI24" i="354"/>
  <c r="C28" i="354"/>
  <c r="AK34" i="354"/>
  <c r="AQ33" i="354"/>
  <c r="AT37" i="354"/>
  <c r="BP35" i="354"/>
  <c r="BP37" i="354"/>
  <c r="Q51" i="354"/>
  <c r="AA45" i="354" s="1"/>
  <c r="AI46" i="354"/>
  <c r="C48" i="354"/>
  <c r="AE47" i="354"/>
  <c r="AD47" i="354"/>
  <c r="H60" i="354"/>
  <c r="AI59" i="354"/>
  <c r="H59" i="354"/>
  <c r="C71" i="354"/>
  <c r="C69" i="354"/>
  <c r="AI67" i="354"/>
  <c r="AJ68" i="354"/>
  <c r="AF68" i="354"/>
  <c r="AE68" i="354"/>
  <c r="AD68" i="354"/>
  <c r="AK68" i="354"/>
  <c r="AC68" i="354"/>
  <c r="N74" i="354"/>
  <c r="V74" i="354"/>
  <c r="AD13" i="355"/>
  <c r="AF13" i="355"/>
  <c r="AJ13" i="355"/>
  <c r="AE13" i="355"/>
  <c r="AC24" i="355"/>
  <c r="AK24" i="355"/>
  <c r="C36" i="353"/>
  <c r="T62" i="353"/>
  <c r="AA59" i="353" s="1"/>
  <c r="AI57" i="353"/>
  <c r="H59" i="353"/>
  <c r="T73" i="353"/>
  <c r="C69" i="353"/>
  <c r="Q74" i="353"/>
  <c r="BP70" i="353"/>
  <c r="BP72" i="353"/>
  <c r="BP73" i="353" s="1"/>
  <c r="S74" i="353"/>
  <c r="S18" i="354"/>
  <c r="AA14" i="354" s="1"/>
  <c r="R29" i="354"/>
  <c r="AA24" i="354" s="1"/>
  <c r="AT23" i="354"/>
  <c r="AN22" i="354"/>
  <c r="BP24" i="354"/>
  <c r="BP29" i="354" s="1"/>
  <c r="AK35" i="354"/>
  <c r="AC35" i="354"/>
  <c r="BP34" i="354"/>
  <c r="AK37" i="354"/>
  <c r="AC37" i="354"/>
  <c r="AJ47" i="354"/>
  <c r="AK57" i="354"/>
  <c r="AC57" i="354"/>
  <c r="AP55" i="354"/>
  <c r="AT58" i="354"/>
  <c r="T74" i="354"/>
  <c r="T73" i="354"/>
  <c r="AA70" i="354" s="1"/>
  <c r="AT68" i="354"/>
  <c r="AO66" i="354"/>
  <c r="AE70" i="354"/>
  <c r="AD70" i="354"/>
  <c r="AF70" i="354"/>
  <c r="AD14" i="355"/>
  <c r="AF14" i="355"/>
  <c r="AJ14" i="355"/>
  <c r="AE14" i="355"/>
  <c r="AI25" i="355"/>
  <c r="H25" i="355"/>
  <c r="H28" i="355"/>
  <c r="AD26" i="355"/>
  <c r="AJ26" i="355"/>
  <c r="AE26" i="355"/>
  <c r="C36" i="354"/>
  <c r="C37" i="354"/>
  <c r="AI45" i="354"/>
  <c r="C47" i="354"/>
  <c r="H48" i="354"/>
  <c r="AI57" i="354"/>
  <c r="BP67" i="354"/>
  <c r="AD69" i="354"/>
  <c r="M74" i="354"/>
  <c r="U74" i="354"/>
  <c r="AE69" i="354"/>
  <c r="BP70" i="354"/>
  <c r="AM12" i="355"/>
  <c r="AV12" i="355"/>
  <c r="AC12" i="355"/>
  <c r="AD15" i="355"/>
  <c r="AF15" i="355"/>
  <c r="AJ15" i="355"/>
  <c r="AE15" i="355"/>
  <c r="AD23" i="355"/>
  <c r="AF23" i="355"/>
  <c r="AJ23" i="355"/>
  <c r="AV25" i="355"/>
  <c r="AK47" i="355"/>
  <c r="AC47" i="355"/>
  <c r="AV46" i="355"/>
  <c r="AM46" i="355"/>
  <c r="AJ47" i="355"/>
  <c r="AF47" i="355"/>
  <c r="AE47" i="355"/>
  <c r="AD47" i="355"/>
  <c r="AK67" i="355"/>
  <c r="AJ68" i="355"/>
  <c r="H69" i="353"/>
  <c r="AI70" i="353"/>
  <c r="H72" i="353"/>
  <c r="C25" i="354"/>
  <c r="H37" i="354"/>
  <c r="H38" i="354"/>
  <c r="C39" i="354"/>
  <c r="H47" i="354"/>
  <c r="H61" i="354"/>
  <c r="P74" i="354"/>
  <c r="X74" i="354"/>
  <c r="AF69" i="354"/>
  <c r="AK14" i="355"/>
  <c r="AC14" i="355"/>
  <c r="AK13" i="355"/>
  <c r="AC13" i="355"/>
  <c r="AJ24" i="355"/>
  <c r="AF24" i="355"/>
  <c r="AE24" i="355"/>
  <c r="AM26" i="355"/>
  <c r="AV26" i="355"/>
  <c r="AT24" i="355"/>
  <c r="AO22" i="355"/>
  <c r="AK23" i="355"/>
  <c r="AC23" i="355"/>
  <c r="AE59" i="355"/>
  <c r="AD59" i="355"/>
  <c r="AJ59" i="355"/>
  <c r="AF59" i="355"/>
  <c r="AF56" i="355"/>
  <c r="C14" i="354"/>
  <c r="AI70" i="354"/>
  <c r="H70" i="354"/>
  <c r="S73" i="354"/>
  <c r="AA69" i="354" s="1"/>
  <c r="S74" i="354"/>
  <c r="BP71" i="354"/>
  <c r="AD12" i="355"/>
  <c r="AF12" i="355"/>
  <c r="AJ12" i="355"/>
  <c r="AE12" i="355"/>
  <c r="AK15" i="355"/>
  <c r="AC15" i="355"/>
  <c r="AC35" i="355"/>
  <c r="AK35" i="355"/>
  <c r="AJ37" i="355"/>
  <c r="AE37" i="355"/>
  <c r="AD37" i="355"/>
  <c r="O74" i="354"/>
  <c r="W74" i="354"/>
  <c r="AT13" i="355"/>
  <c r="AT14" i="355"/>
  <c r="AT23" i="355"/>
  <c r="C25" i="355"/>
  <c r="BP26" i="355"/>
  <c r="AJ34" i="355"/>
  <c r="AF34" i="355"/>
  <c r="AK34" i="355"/>
  <c r="AI35" i="355"/>
  <c r="AU45" i="355"/>
  <c r="AG45" i="355"/>
  <c r="H48" i="355"/>
  <c r="H49" i="355"/>
  <c r="AI48" i="355"/>
  <c r="AC57" i="355"/>
  <c r="AI59" i="355"/>
  <c r="H59" i="355"/>
  <c r="H60" i="355"/>
  <c r="AK58" i="355"/>
  <c r="AC58" i="355"/>
  <c r="AV68" i="355"/>
  <c r="AM68" i="355"/>
  <c r="AK69" i="355"/>
  <c r="H17" i="355"/>
  <c r="BP25" i="355"/>
  <c r="BP29" i="355" s="1"/>
  <c r="BP27" i="355"/>
  <c r="AC36" i="355"/>
  <c r="AI36" i="355"/>
  <c r="AV45" i="355"/>
  <c r="AM45" i="355"/>
  <c r="BP51" i="355"/>
  <c r="AK48" i="355"/>
  <c r="AC48" i="355"/>
  <c r="AC46" i="355"/>
  <c r="AJ56" i="355"/>
  <c r="AV57" i="355"/>
  <c r="AM57" i="355"/>
  <c r="H69" i="354"/>
  <c r="C14" i="355"/>
  <c r="O29" i="355"/>
  <c r="Z25" i="355" s="1"/>
  <c r="W29" i="355"/>
  <c r="AB25" i="355" s="1"/>
  <c r="H36" i="355"/>
  <c r="AK36" i="355"/>
  <c r="C37" i="355"/>
  <c r="AI37" i="355"/>
  <c r="BP38" i="355"/>
  <c r="BP40" i="355" s="1"/>
  <c r="AT47" i="355"/>
  <c r="AP44" i="355"/>
  <c r="AU48" i="355"/>
  <c r="AK59" i="355"/>
  <c r="AC59" i="355"/>
  <c r="AK56" i="355"/>
  <c r="AC56" i="355"/>
  <c r="T73" i="355"/>
  <c r="AA70" i="355" s="1"/>
  <c r="AC68" i="355"/>
  <c r="H15" i="355"/>
  <c r="T40" i="355"/>
  <c r="AA37" i="355" s="1"/>
  <c r="AE45" i="355"/>
  <c r="AD45" i="355"/>
  <c r="AF45" i="355"/>
  <c r="AN55" i="355"/>
  <c r="AT56" i="355"/>
  <c r="R74" i="355"/>
  <c r="O40" i="355"/>
  <c r="Z36" i="355" s="1"/>
  <c r="W40" i="355"/>
  <c r="AB36" i="355" s="1"/>
  <c r="AL36" i="355" s="1"/>
  <c r="AW36" i="355" s="1"/>
  <c r="C47" i="355"/>
  <c r="AI45" i="355"/>
  <c r="AD48" i="355"/>
  <c r="H47" i="355"/>
  <c r="AJ58" i="355"/>
  <c r="AF58" i="355"/>
  <c r="AI46" i="355"/>
  <c r="C60" i="355"/>
  <c r="C58" i="355"/>
  <c r="N62" i="355"/>
  <c r="Z57" i="355" s="1"/>
  <c r="V62" i="355"/>
  <c r="AB57" i="355" s="1"/>
  <c r="AL57" i="355" s="1"/>
  <c r="AW57" i="355" s="1"/>
  <c r="H58" i="355"/>
  <c r="M73" i="355"/>
  <c r="Z67" i="355" s="1"/>
  <c r="U73" i="355"/>
  <c r="AB67" i="355" s="1"/>
  <c r="AL67" i="355" s="1"/>
  <c r="AW67" i="355" s="1"/>
  <c r="BP67" i="355"/>
  <c r="O73" i="355"/>
  <c r="Z69" i="355" s="1"/>
  <c r="W73" i="355"/>
  <c r="AB69" i="355" s="1"/>
  <c r="AL69" i="355" s="1"/>
  <c r="AW69" i="355" s="1"/>
  <c r="U74" i="355"/>
  <c r="C61" i="355"/>
  <c r="AI57" i="355"/>
  <c r="AI58" i="355"/>
  <c r="C71" i="355"/>
  <c r="AI67" i="355"/>
  <c r="C69" i="355"/>
  <c r="AT68" i="355"/>
  <c r="P73" i="355"/>
  <c r="Z70" i="355" s="1"/>
  <c r="X73" i="355"/>
  <c r="S74" i="355"/>
  <c r="H69" i="355"/>
  <c r="BP69" i="355"/>
  <c r="N74" i="355"/>
  <c r="V74" i="355"/>
  <c r="AK13" i="329"/>
  <c r="AC13" i="329"/>
  <c r="AD14" i="329"/>
  <c r="AJ14" i="329"/>
  <c r="AF14" i="329"/>
  <c r="AE14" i="329"/>
  <c r="AK23" i="329"/>
  <c r="AC23" i="329"/>
  <c r="BP29" i="329"/>
  <c r="AK25" i="329"/>
  <c r="AC25" i="329"/>
  <c r="AO33" i="329"/>
  <c r="AT35" i="329"/>
  <c r="AK34" i="329"/>
  <c r="AC34" i="329"/>
  <c r="AQ33" i="329"/>
  <c r="AT37" i="329"/>
  <c r="AK36" i="329"/>
  <c r="AC36" i="329"/>
  <c r="AK46" i="329"/>
  <c r="AC46" i="329"/>
  <c r="AJ47" i="329"/>
  <c r="AF47" i="329"/>
  <c r="AE47" i="329"/>
  <c r="AD47" i="329"/>
  <c r="AD57" i="329"/>
  <c r="AJ57" i="329"/>
  <c r="AF57" i="329"/>
  <c r="AE57" i="329"/>
  <c r="BP62" i="329"/>
  <c r="AK58" i="329"/>
  <c r="AC58" i="329"/>
  <c r="AK67" i="329"/>
  <c r="AC67" i="329"/>
  <c r="M74" i="329"/>
  <c r="U74" i="329"/>
  <c r="N74" i="329"/>
  <c r="V74" i="329"/>
  <c r="AD12" i="330"/>
  <c r="AJ12" i="330"/>
  <c r="AF12" i="330"/>
  <c r="AE12" i="330"/>
  <c r="AD15" i="330"/>
  <c r="AJ15" i="330"/>
  <c r="AF15" i="330"/>
  <c r="AE15" i="330"/>
  <c r="AD23" i="330"/>
  <c r="AJ23" i="330"/>
  <c r="AF23" i="330"/>
  <c r="AE23" i="330"/>
  <c r="BP29" i="330"/>
  <c r="AK26" i="330"/>
  <c r="AC26" i="330"/>
  <c r="AK35" i="330"/>
  <c r="AC35" i="330"/>
  <c r="AJ36" i="330"/>
  <c r="AF36" i="330"/>
  <c r="AE36" i="330"/>
  <c r="AD36" i="330"/>
  <c r="AV45" i="330"/>
  <c r="AM45" i="330"/>
  <c r="BP51" i="330"/>
  <c r="AJ48" i="330"/>
  <c r="AF48" i="330"/>
  <c r="AE48" i="330"/>
  <c r="AD48" i="330"/>
  <c r="AD12" i="329"/>
  <c r="AJ12" i="329"/>
  <c r="AF12" i="329"/>
  <c r="AE12" i="329"/>
  <c r="AD15" i="329"/>
  <c r="AJ15" i="329"/>
  <c r="AF15" i="329"/>
  <c r="AE15" i="329"/>
  <c r="AK24" i="329"/>
  <c r="AC24" i="329"/>
  <c r="AK26" i="329"/>
  <c r="AC26" i="329"/>
  <c r="AK35" i="329"/>
  <c r="AC35" i="329"/>
  <c r="AK37" i="329"/>
  <c r="AC37" i="329"/>
  <c r="AD45" i="329"/>
  <c r="AJ45" i="329"/>
  <c r="AF45" i="329"/>
  <c r="AE45" i="329"/>
  <c r="AJ48" i="329"/>
  <c r="AF48" i="329"/>
  <c r="AE48" i="329"/>
  <c r="AD48" i="329"/>
  <c r="AK56" i="329"/>
  <c r="AC56" i="329"/>
  <c r="AK59" i="329"/>
  <c r="AC59" i="329"/>
  <c r="AK68" i="329"/>
  <c r="AC68" i="329"/>
  <c r="AP66" i="329"/>
  <c r="AT69" i="329"/>
  <c r="AJ70" i="329"/>
  <c r="AE70" i="329"/>
  <c r="AD70" i="329"/>
  <c r="AD13" i="330"/>
  <c r="AJ13" i="330"/>
  <c r="AF13" i="330"/>
  <c r="AE13" i="330"/>
  <c r="AK14" i="330"/>
  <c r="AC14" i="330"/>
  <c r="AJ24" i="330"/>
  <c r="AF24" i="330"/>
  <c r="AE24" i="330"/>
  <c r="AD24" i="330"/>
  <c r="AE25" i="330"/>
  <c r="AD25" i="330"/>
  <c r="AJ25" i="330"/>
  <c r="AF25" i="330"/>
  <c r="AJ34" i="330"/>
  <c r="AF34" i="330"/>
  <c r="AE34" i="330"/>
  <c r="AD34" i="330"/>
  <c r="AJ37" i="330"/>
  <c r="AF37" i="330"/>
  <c r="AE37" i="330"/>
  <c r="AD37" i="330"/>
  <c r="AK46" i="330"/>
  <c r="AC46" i="330"/>
  <c r="AK47" i="330"/>
  <c r="AC47" i="330"/>
  <c r="AD13" i="329"/>
  <c r="AJ13" i="329"/>
  <c r="AF13" i="329"/>
  <c r="AE13" i="329"/>
  <c r="AK14" i="329"/>
  <c r="AC14" i="329"/>
  <c r="AD23" i="329"/>
  <c r="AJ23" i="329"/>
  <c r="AF23" i="329"/>
  <c r="AE23" i="329"/>
  <c r="AE25" i="329"/>
  <c r="AD25" i="329"/>
  <c r="AJ25" i="329"/>
  <c r="AF25" i="329"/>
  <c r="AJ34" i="329"/>
  <c r="AF34" i="329"/>
  <c r="AE34" i="329"/>
  <c r="AD34" i="329"/>
  <c r="AJ36" i="329"/>
  <c r="AF36" i="329"/>
  <c r="AE36" i="329"/>
  <c r="AD36" i="329"/>
  <c r="AE46" i="329"/>
  <c r="AD46" i="329"/>
  <c r="AJ46" i="329"/>
  <c r="AF46" i="329"/>
  <c r="AK47" i="329"/>
  <c r="AC47" i="329"/>
  <c r="AK57" i="329"/>
  <c r="AC57" i="329"/>
  <c r="AE58" i="329"/>
  <c r="AD58" i="329"/>
  <c r="AJ58" i="329"/>
  <c r="AF58" i="329"/>
  <c r="AJ67" i="329"/>
  <c r="AF67" i="329"/>
  <c r="AD67" i="329"/>
  <c r="R74" i="329"/>
  <c r="AK12" i="330"/>
  <c r="AC12" i="330"/>
  <c r="AK15" i="330"/>
  <c r="AC15" i="330"/>
  <c r="AK23" i="330"/>
  <c r="AC23" i="330"/>
  <c r="AP22" i="330"/>
  <c r="AT25" i="330"/>
  <c r="AD26" i="330"/>
  <c r="AJ26" i="330"/>
  <c r="AF26" i="330"/>
  <c r="AE26" i="330"/>
  <c r="AN33" i="330"/>
  <c r="AT34" i="330"/>
  <c r="AJ35" i="330"/>
  <c r="AF35" i="330"/>
  <c r="AE35" i="330"/>
  <c r="AD35" i="330"/>
  <c r="AQ33" i="330"/>
  <c r="AT37" i="330"/>
  <c r="AK36" i="330"/>
  <c r="AC36" i="330"/>
  <c r="AD45" i="330"/>
  <c r="AJ45" i="330"/>
  <c r="AF45" i="330"/>
  <c r="AE45" i="330"/>
  <c r="AK48" i="330"/>
  <c r="AC48" i="330"/>
  <c r="AK12" i="329"/>
  <c r="AC12" i="329"/>
  <c r="BP18" i="329"/>
  <c r="BP75" i="329" s="1"/>
  <c r="BX86" i="329" s="1"/>
  <c r="AK15" i="329"/>
  <c r="AC15" i="329"/>
  <c r="AJ24" i="329"/>
  <c r="AF24" i="329"/>
  <c r="AE24" i="329"/>
  <c r="AD24" i="329"/>
  <c r="AP22" i="329"/>
  <c r="AT25" i="329"/>
  <c r="AD26" i="329"/>
  <c r="AJ26" i="329"/>
  <c r="AF26" i="329"/>
  <c r="AE26" i="329"/>
  <c r="AJ35" i="329"/>
  <c r="AF35" i="329"/>
  <c r="AE35" i="329"/>
  <c r="AD35" i="329"/>
  <c r="AJ37" i="329"/>
  <c r="AF37" i="329"/>
  <c r="AE37" i="329"/>
  <c r="AD37" i="329"/>
  <c r="AK45" i="329"/>
  <c r="AC45" i="329"/>
  <c r="AK48" i="329"/>
  <c r="AC48" i="329"/>
  <c r="AJ56" i="329"/>
  <c r="AF56" i="329"/>
  <c r="AE56" i="329"/>
  <c r="AD56" i="329"/>
  <c r="AP55" i="329"/>
  <c r="AT58" i="329"/>
  <c r="AJ59" i="329"/>
  <c r="AF59" i="329"/>
  <c r="AE59" i="329"/>
  <c r="AD59" i="329"/>
  <c r="AD68" i="329"/>
  <c r="AJ68" i="329"/>
  <c r="AF68" i="329"/>
  <c r="AK70" i="329"/>
  <c r="AC70" i="329"/>
  <c r="AK13" i="330"/>
  <c r="AC13" i="330"/>
  <c r="BP18" i="330"/>
  <c r="AD14" i="330"/>
  <c r="AJ14" i="330"/>
  <c r="AF14" i="330"/>
  <c r="AE14" i="330"/>
  <c r="AK24" i="330"/>
  <c r="AC24" i="330"/>
  <c r="AK25" i="330"/>
  <c r="AC25" i="330"/>
  <c r="AO33" i="330"/>
  <c r="AT35" i="330"/>
  <c r="AK34" i="330"/>
  <c r="AC34" i="330"/>
  <c r="AK37" i="330"/>
  <c r="AC37" i="330"/>
  <c r="AE46" i="330"/>
  <c r="AD46" i="330"/>
  <c r="AJ46" i="330"/>
  <c r="AF46" i="330"/>
  <c r="AJ47" i="330"/>
  <c r="AF47" i="330"/>
  <c r="AE47" i="330"/>
  <c r="AD47" i="330"/>
  <c r="AI12" i="329"/>
  <c r="AI13" i="329"/>
  <c r="AI14" i="329"/>
  <c r="AI15" i="329"/>
  <c r="H17" i="329"/>
  <c r="AI23" i="329"/>
  <c r="AI26" i="329"/>
  <c r="C36" i="329"/>
  <c r="C37" i="329"/>
  <c r="AI45" i="329"/>
  <c r="C47" i="329"/>
  <c r="H48" i="329"/>
  <c r="AN55" i="329"/>
  <c r="AI57" i="329"/>
  <c r="H59" i="329"/>
  <c r="C61" i="329"/>
  <c r="AN66" i="329"/>
  <c r="C69" i="329"/>
  <c r="H70" i="329"/>
  <c r="C72" i="329"/>
  <c r="P74" i="329"/>
  <c r="T74" i="329"/>
  <c r="X74" i="329"/>
  <c r="AI12" i="330"/>
  <c r="AI13" i="330"/>
  <c r="AI14" i="330"/>
  <c r="AI15" i="330"/>
  <c r="H17" i="330"/>
  <c r="AI26" i="330"/>
  <c r="C36" i="330"/>
  <c r="C37" i="330"/>
  <c r="C38" i="330"/>
  <c r="C47" i="330"/>
  <c r="H48" i="330"/>
  <c r="AD56" i="330"/>
  <c r="AJ56" i="330"/>
  <c r="AF56" i="330"/>
  <c r="AE56" i="330"/>
  <c r="AP55" i="330"/>
  <c r="AT58" i="330"/>
  <c r="AD59" i="330"/>
  <c r="AJ59" i="330"/>
  <c r="AF59" i="330"/>
  <c r="AE59" i="330"/>
  <c r="AK68" i="330"/>
  <c r="AC68" i="330"/>
  <c r="Q74" i="330"/>
  <c r="R74" i="330"/>
  <c r="AO11" i="331"/>
  <c r="AT13" i="331"/>
  <c r="AK12" i="331"/>
  <c r="AC12" i="331"/>
  <c r="AK15" i="331"/>
  <c r="AC15" i="331"/>
  <c r="AK23" i="331"/>
  <c r="AC23" i="331"/>
  <c r="AQ22" i="331"/>
  <c r="AT26" i="331"/>
  <c r="AK25" i="331"/>
  <c r="AC25" i="331"/>
  <c r="AK34" i="331"/>
  <c r="AC34" i="331"/>
  <c r="AK37" i="331"/>
  <c r="AC37" i="331"/>
  <c r="AJ46" i="331"/>
  <c r="AF46" i="331"/>
  <c r="AE46" i="331"/>
  <c r="AD46" i="331"/>
  <c r="AK47" i="331"/>
  <c r="AC47" i="331"/>
  <c r="AK57" i="331"/>
  <c r="AC57" i="331"/>
  <c r="AJ58" i="331"/>
  <c r="AF58" i="331"/>
  <c r="AE58" i="331"/>
  <c r="AD58" i="331"/>
  <c r="AD67" i="331"/>
  <c r="AJ67" i="331"/>
  <c r="R74" i="331"/>
  <c r="AO11" i="332"/>
  <c r="AT13" i="332"/>
  <c r="AK12" i="332"/>
  <c r="AC12" i="332"/>
  <c r="BP18" i="332"/>
  <c r="AK15" i="332"/>
  <c r="AC15" i="332"/>
  <c r="AT23" i="332"/>
  <c r="AN22" i="332"/>
  <c r="AJ24" i="332"/>
  <c r="AF24" i="332"/>
  <c r="AE24" i="332"/>
  <c r="AD24" i="332"/>
  <c r="AP22" i="332"/>
  <c r="AT25" i="332"/>
  <c r="AE26" i="332"/>
  <c r="AD26" i="332"/>
  <c r="AJ26" i="332"/>
  <c r="AF26" i="332"/>
  <c r="AK34" i="332"/>
  <c r="AC34" i="332"/>
  <c r="AT37" i="332"/>
  <c r="AQ33" i="332"/>
  <c r="AK36" i="332"/>
  <c r="AC36" i="332"/>
  <c r="AE45" i="332"/>
  <c r="AD45" i="332"/>
  <c r="AJ45" i="332"/>
  <c r="AF45" i="332"/>
  <c r="AD48" i="332"/>
  <c r="AJ48" i="332"/>
  <c r="AF48" i="332"/>
  <c r="AE48" i="332"/>
  <c r="AK56" i="332"/>
  <c r="AC56" i="332"/>
  <c r="AK59" i="332"/>
  <c r="AC59" i="332"/>
  <c r="AK67" i="332"/>
  <c r="AC67" i="332"/>
  <c r="AV69" i="332"/>
  <c r="C25" i="329"/>
  <c r="C28" i="329"/>
  <c r="H37" i="329"/>
  <c r="H38" i="329"/>
  <c r="C39" i="329"/>
  <c r="H47" i="329"/>
  <c r="AI48" i="329"/>
  <c r="C58" i="329"/>
  <c r="AI59" i="329"/>
  <c r="H61" i="329"/>
  <c r="H69" i="329"/>
  <c r="AI70" i="329"/>
  <c r="H72" i="329"/>
  <c r="O73" i="329"/>
  <c r="Z69" i="329" s="1"/>
  <c r="AE68" i="329" s="1"/>
  <c r="S73" i="329"/>
  <c r="AA69" i="329" s="1"/>
  <c r="W73" i="329"/>
  <c r="AB69" i="329" s="1"/>
  <c r="AL69" i="329" s="1"/>
  <c r="AW69" i="329" s="1"/>
  <c r="AN22" i="330"/>
  <c r="C25" i="330"/>
  <c r="C28" i="330"/>
  <c r="H36" i="330"/>
  <c r="H37" i="330"/>
  <c r="H38" i="330"/>
  <c r="C39" i="330"/>
  <c r="H47" i="330"/>
  <c r="AI48" i="330"/>
  <c r="AE57" i="330"/>
  <c r="AD57" i="330"/>
  <c r="AJ57" i="330"/>
  <c r="AF57" i="330"/>
  <c r="AK58" i="330"/>
  <c r="AC58" i="330"/>
  <c r="AD67" i="330"/>
  <c r="AJ67" i="330"/>
  <c r="BP73" i="330"/>
  <c r="BP75" i="330" s="1"/>
  <c r="BX86" i="330" s="1"/>
  <c r="AK13" i="331"/>
  <c r="AC13" i="331"/>
  <c r="BP18" i="331"/>
  <c r="AE14" i="331"/>
  <c r="AD14" i="331"/>
  <c r="AJ14" i="331"/>
  <c r="AF14" i="331"/>
  <c r="AK24" i="331"/>
  <c r="AC24" i="331"/>
  <c r="AK26" i="331"/>
  <c r="AC26" i="331"/>
  <c r="AK35" i="331"/>
  <c r="AC35" i="331"/>
  <c r="AJ36" i="331"/>
  <c r="AF36" i="331"/>
  <c r="AE36" i="331"/>
  <c r="AD36" i="331"/>
  <c r="AK45" i="331"/>
  <c r="AC45" i="331"/>
  <c r="AK48" i="331"/>
  <c r="AC48" i="331"/>
  <c r="AD56" i="331"/>
  <c r="AJ56" i="331"/>
  <c r="AF56" i="331"/>
  <c r="AE56" i="331"/>
  <c r="AP55" i="331"/>
  <c r="AT58" i="331"/>
  <c r="AD59" i="331"/>
  <c r="AJ59" i="331"/>
  <c r="AF59" i="331"/>
  <c r="AE59" i="331"/>
  <c r="AJ68" i="331"/>
  <c r="AD68" i="331"/>
  <c r="BP73" i="331"/>
  <c r="AK13" i="332"/>
  <c r="AC13" i="332"/>
  <c r="AE14" i="332"/>
  <c r="AD14" i="332"/>
  <c r="AJ14" i="332"/>
  <c r="AF14" i="332"/>
  <c r="AK23" i="332"/>
  <c r="AC23" i="332"/>
  <c r="AQ22" i="332"/>
  <c r="AT26" i="332"/>
  <c r="AK25" i="332"/>
  <c r="AC25" i="332"/>
  <c r="AK35" i="332"/>
  <c r="AC35" i="332"/>
  <c r="AK37" i="332"/>
  <c r="AC37" i="332"/>
  <c r="AJ46" i="332"/>
  <c r="AF46" i="332"/>
  <c r="AE46" i="332"/>
  <c r="AD46" i="332"/>
  <c r="AK47" i="332"/>
  <c r="AC47" i="332"/>
  <c r="AK57" i="332"/>
  <c r="AC57" i="332"/>
  <c r="AJ58" i="332"/>
  <c r="AF58" i="332"/>
  <c r="AE58" i="332"/>
  <c r="AD58" i="332"/>
  <c r="AK68" i="332"/>
  <c r="AC68" i="332"/>
  <c r="AV70" i="332"/>
  <c r="AM70" i="332"/>
  <c r="C14" i="329"/>
  <c r="C15" i="329"/>
  <c r="H27" i="329"/>
  <c r="H28" i="329"/>
  <c r="AI47" i="329"/>
  <c r="C50" i="329"/>
  <c r="H58" i="329"/>
  <c r="C14" i="330"/>
  <c r="C15" i="330"/>
  <c r="AI24" i="330"/>
  <c r="H25" i="330"/>
  <c r="H27" i="330"/>
  <c r="H28" i="330"/>
  <c r="AI36" i="330"/>
  <c r="AC45" i="330"/>
  <c r="AI47" i="330"/>
  <c r="AK56" i="330"/>
  <c r="AC56" i="330"/>
  <c r="AK59" i="330"/>
  <c r="AC59" i="330"/>
  <c r="AJ68" i="330"/>
  <c r="AD68" i="330"/>
  <c r="M74" i="330"/>
  <c r="U74" i="330"/>
  <c r="N74" i="330"/>
  <c r="V74" i="330"/>
  <c r="AE12" i="331"/>
  <c r="AD12" i="331"/>
  <c r="AJ12" i="331"/>
  <c r="AF12" i="331"/>
  <c r="AE15" i="331"/>
  <c r="AD15" i="331"/>
  <c r="AJ15" i="331"/>
  <c r="AF15" i="331"/>
  <c r="AE23" i="331"/>
  <c r="AD23" i="331"/>
  <c r="AJ23" i="331"/>
  <c r="AF23" i="331"/>
  <c r="AJ25" i="331"/>
  <c r="AF25" i="331"/>
  <c r="AE25" i="331"/>
  <c r="AD25" i="331"/>
  <c r="AJ34" i="331"/>
  <c r="AF34" i="331"/>
  <c r="AE34" i="331"/>
  <c r="AD34" i="331"/>
  <c r="AJ37" i="331"/>
  <c r="AF37" i="331"/>
  <c r="AE37" i="331"/>
  <c r="AD37" i="331"/>
  <c r="AK46" i="331"/>
  <c r="AC46" i="331"/>
  <c r="AJ47" i="331"/>
  <c r="AF47" i="331"/>
  <c r="AE47" i="331"/>
  <c r="AD47" i="331"/>
  <c r="AE57" i="331"/>
  <c r="AD57" i="331"/>
  <c r="AJ57" i="331"/>
  <c r="AF57" i="331"/>
  <c r="BP62" i="331"/>
  <c r="AK58" i="331"/>
  <c r="AC58" i="331"/>
  <c r="AK67" i="331"/>
  <c r="AC67" i="331"/>
  <c r="M74" i="331"/>
  <c r="U74" i="331"/>
  <c r="N74" i="331"/>
  <c r="V74" i="331"/>
  <c r="AE12" i="332"/>
  <c r="AD12" i="332"/>
  <c r="AJ12" i="332"/>
  <c r="AF12" i="332"/>
  <c r="AE15" i="332"/>
  <c r="AD15" i="332"/>
  <c r="AJ15" i="332"/>
  <c r="AF15" i="332"/>
  <c r="AK24" i="332"/>
  <c r="AC24" i="332"/>
  <c r="AK26" i="332"/>
  <c r="AC26" i="332"/>
  <c r="AJ34" i="332"/>
  <c r="AF34" i="332"/>
  <c r="AE34" i="332"/>
  <c r="AD34" i="332"/>
  <c r="AJ36" i="332"/>
  <c r="AF36" i="332"/>
  <c r="AE36" i="332"/>
  <c r="AD36" i="332"/>
  <c r="AK45" i="332"/>
  <c r="AC45" i="332"/>
  <c r="AK48" i="332"/>
  <c r="AC48" i="332"/>
  <c r="AD56" i="332"/>
  <c r="AJ56" i="332"/>
  <c r="AF56" i="332"/>
  <c r="AE56" i="332"/>
  <c r="AP55" i="332"/>
  <c r="AT58" i="332"/>
  <c r="AD59" i="332"/>
  <c r="AJ59" i="332"/>
  <c r="AF59" i="332"/>
  <c r="AE59" i="332"/>
  <c r="AD67" i="332"/>
  <c r="AJ67" i="332"/>
  <c r="AF67" i="332"/>
  <c r="H15" i="329"/>
  <c r="AI46" i="329"/>
  <c r="AI68" i="329"/>
  <c r="H15" i="330"/>
  <c r="AI46" i="330"/>
  <c r="C48" i="330"/>
  <c r="AK57" i="330"/>
  <c r="AC57" i="330"/>
  <c r="AJ58" i="330"/>
  <c r="AF58" i="330"/>
  <c r="AE58" i="330"/>
  <c r="AD58" i="330"/>
  <c r="AK67" i="330"/>
  <c r="AC67" i="330"/>
  <c r="AT69" i="330"/>
  <c r="AP66" i="330"/>
  <c r="AT12" i="331"/>
  <c r="AN11" i="331"/>
  <c r="AE13" i="331"/>
  <c r="AD13" i="331"/>
  <c r="AJ13" i="331"/>
  <c r="AF13" i="331"/>
  <c r="AT15" i="331"/>
  <c r="AQ11" i="331"/>
  <c r="AK14" i="331"/>
  <c r="AC14" i="331"/>
  <c r="AT23" i="331"/>
  <c r="AN22" i="331"/>
  <c r="AJ24" i="331"/>
  <c r="AF24" i="331"/>
  <c r="AE24" i="331"/>
  <c r="AD24" i="331"/>
  <c r="AP22" i="331"/>
  <c r="AT25" i="331"/>
  <c r="AE26" i="331"/>
  <c r="AD26" i="331"/>
  <c r="AJ26" i="331"/>
  <c r="AF26" i="331"/>
  <c r="AJ35" i="331"/>
  <c r="AF35" i="331"/>
  <c r="AE35" i="331"/>
  <c r="AD35" i="331"/>
  <c r="AT37" i="331"/>
  <c r="AQ33" i="331"/>
  <c r="AK36" i="331"/>
  <c r="AC36" i="331"/>
  <c r="AE45" i="331"/>
  <c r="AD45" i="331"/>
  <c r="AJ45" i="331"/>
  <c r="AF45" i="331"/>
  <c r="AD48" i="331"/>
  <c r="AJ48" i="331"/>
  <c r="AF48" i="331"/>
  <c r="AE48" i="331"/>
  <c r="AK56" i="331"/>
  <c r="AC56" i="331"/>
  <c r="AK59" i="331"/>
  <c r="AC59" i="331"/>
  <c r="AK68" i="331"/>
  <c r="AC68" i="331"/>
  <c r="AT69" i="331"/>
  <c r="AP66" i="331"/>
  <c r="AT12" i="332"/>
  <c r="AN11" i="332"/>
  <c r="AE13" i="332"/>
  <c r="AD13" i="332"/>
  <c r="AJ13" i="332"/>
  <c r="AF13" i="332"/>
  <c r="AT15" i="332"/>
  <c r="AQ11" i="332"/>
  <c r="AK14" i="332"/>
  <c r="AC14" i="332"/>
  <c r="AE23" i="332"/>
  <c r="AD23" i="332"/>
  <c r="AJ23" i="332"/>
  <c r="AF23" i="332"/>
  <c r="AJ25" i="332"/>
  <c r="AF25" i="332"/>
  <c r="AE25" i="332"/>
  <c r="AD25" i="332"/>
  <c r="AJ35" i="332"/>
  <c r="AF35" i="332"/>
  <c r="AE35" i="332"/>
  <c r="AD35" i="332"/>
  <c r="AJ37" i="332"/>
  <c r="AF37" i="332"/>
  <c r="AE37" i="332"/>
  <c r="AD37" i="332"/>
  <c r="AK46" i="332"/>
  <c r="AC46" i="332"/>
  <c r="AJ47" i="332"/>
  <c r="AF47" i="332"/>
  <c r="AE47" i="332"/>
  <c r="AD47" i="332"/>
  <c r="AE57" i="332"/>
  <c r="AD57" i="332"/>
  <c r="AJ57" i="332"/>
  <c r="AF57" i="332"/>
  <c r="BP62" i="332"/>
  <c r="AK58" i="332"/>
  <c r="AC58" i="332"/>
  <c r="AD68" i="332"/>
  <c r="AF68" i="332"/>
  <c r="AJ68" i="332"/>
  <c r="AE70" i="332"/>
  <c r="AJ70" i="332"/>
  <c r="AD70" i="332"/>
  <c r="C58" i="330"/>
  <c r="AI59" i="330"/>
  <c r="H61" i="330"/>
  <c r="AI67" i="330"/>
  <c r="H69" i="330"/>
  <c r="AI70" i="330"/>
  <c r="C71" i="330"/>
  <c r="H72" i="330"/>
  <c r="O73" i="330"/>
  <c r="Z69" i="330" s="1"/>
  <c r="S73" i="330"/>
  <c r="AA69" i="330" s="1"/>
  <c r="W73" i="330"/>
  <c r="AB69" i="330" s="1"/>
  <c r="AL69" i="330" s="1"/>
  <c r="AW69" i="330" s="1"/>
  <c r="C25" i="331"/>
  <c r="C27" i="331"/>
  <c r="C28" i="331"/>
  <c r="H37" i="331"/>
  <c r="H38" i="331"/>
  <c r="C39" i="331"/>
  <c r="H47" i="331"/>
  <c r="AI48" i="331"/>
  <c r="C58" i="331"/>
  <c r="AI59" i="331"/>
  <c r="H61" i="331"/>
  <c r="H69" i="331"/>
  <c r="AI70" i="331"/>
  <c r="C71" i="331"/>
  <c r="H72" i="331"/>
  <c r="O73" i="331"/>
  <c r="Z69" i="331" s="1"/>
  <c r="S73" i="331"/>
  <c r="AA69" i="331" s="1"/>
  <c r="W73" i="331"/>
  <c r="AB69" i="331" s="1"/>
  <c r="AL69" i="331" s="1"/>
  <c r="AW69" i="331" s="1"/>
  <c r="C25" i="332"/>
  <c r="C27" i="332"/>
  <c r="C28" i="332"/>
  <c r="H37" i="332"/>
  <c r="H38" i="332"/>
  <c r="C39" i="332"/>
  <c r="H47" i="332"/>
  <c r="AI48" i="332"/>
  <c r="C58" i="332"/>
  <c r="AI59" i="332"/>
  <c r="H61" i="332"/>
  <c r="AI68" i="332"/>
  <c r="R74" i="332"/>
  <c r="AK13" i="333"/>
  <c r="AC13" i="333"/>
  <c r="AQ11" i="333"/>
  <c r="AT15" i="333"/>
  <c r="AK14" i="333"/>
  <c r="AC14" i="333"/>
  <c r="AU13" i="333"/>
  <c r="AK24" i="333"/>
  <c r="AC24" i="333"/>
  <c r="AK35" i="333"/>
  <c r="AC35" i="333"/>
  <c r="AD36" i="333"/>
  <c r="AJ36" i="333"/>
  <c r="AF36" i="333"/>
  <c r="AE36" i="333"/>
  <c r="AK36" i="333"/>
  <c r="AC36" i="333"/>
  <c r="AJ46" i="333"/>
  <c r="AF46" i="333"/>
  <c r="AE46" i="333"/>
  <c r="AD46" i="333"/>
  <c r="AE48" i="333"/>
  <c r="AD48" i="333"/>
  <c r="AJ48" i="333"/>
  <c r="AF48" i="333"/>
  <c r="AE56" i="333"/>
  <c r="AD56" i="333"/>
  <c r="AJ56" i="333"/>
  <c r="AF56" i="333"/>
  <c r="AT59" i="333"/>
  <c r="AQ55" i="333"/>
  <c r="AK58" i="333"/>
  <c r="AC58" i="333"/>
  <c r="AE67" i="333"/>
  <c r="AD67" i="333"/>
  <c r="AJ67" i="333"/>
  <c r="AT70" i="333"/>
  <c r="AQ66" i="333"/>
  <c r="AK69" i="333"/>
  <c r="AC69" i="333"/>
  <c r="AK13" i="334"/>
  <c r="AC13" i="334"/>
  <c r="AJ24" i="334"/>
  <c r="AF24" i="334"/>
  <c r="AD24" i="334"/>
  <c r="H58" i="330"/>
  <c r="H60" i="330"/>
  <c r="H71" i="330"/>
  <c r="P73" i="330"/>
  <c r="Z70" i="330" s="1"/>
  <c r="T73" i="330"/>
  <c r="AA70" i="330" s="1"/>
  <c r="X73" i="330"/>
  <c r="AB70" i="330" s="1"/>
  <c r="AL70" i="330" s="1"/>
  <c r="AW70" i="330" s="1"/>
  <c r="C14" i="331"/>
  <c r="C15" i="331"/>
  <c r="C16" i="331"/>
  <c r="AI24" i="331"/>
  <c r="H25" i="331"/>
  <c r="H27" i="331"/>
  <c r="H28" i="331"/>
  <c r="AI34" i="331"/>
  <c r="AI35" i="331"/>
  <c r="AI36" i="331"/>
  <c r="AI47" i="331"/>
  <c r="C49" i="331"/>
  <c r="C50" i="331"/>
  <c r="H58" i="331"/>
  <c r="H60" i="331"/>
  <c r="H71" i="331"/>
  <c r="P73" i="331"/>
  <c r="Z70" i="331" s="1"/>
  <c r="T73" i="331"/>
  <c r="AA70" i="331" s="1"/>
  <c r="X73" i="331"/>
  <c r="AB70" i="331" s="1"/>
  <c r="AL70" i="331" s="1"/>
  <c r="AW70" i="331" s="1"/>
  <c r="C14" i="332"/>
  <c r="C15" i="332"/>
  <c r="C16" i="332"/>
  <c r="H27" i="332"/>
  <c r="H28" i="332"/>
  <c r="AI35" i="332"/>
  <c r="AI36" i="332"/>
  <c r="AI47" i="332"/>
  <c r="C49" i="332"/>
  <c r="C50" i="332"/>
  <c r="H58" i="332"/>
  <c r="H60" i="332"/>
  <c r="Q74" i="332"/>
  <c r="AC70" i="332"/>
  <c r="AT70" i="332"/>
  <c r="C72" i="332"/>
  <c r="S74" i="332"/>
  <c r="AK15" i="333"/>
  <c r="AC15" i="333"/>
  <c r="AJ23" i="333"/>
  <c r="AF23" i="333"/>
  <c r="AE23" i="333"/>
  <c r="AD23" i="333"/>
  <c r="AK26" i="333"/>
  <c r="AC26" i="333"/>
  <c r="AD34" i="333"/>
  <c r="AJ34" i="333"/>
  <c r="AF34" i="333"/>
  <c r="AE34" i="333"/>
  <c r="AD37" i="333"/>
  <c r="AJ37" i="333"/>
  <c r="AF37" i="333"/>
  <c r="AE37" i="333"/>
  <c r="AK45" i="333"/>
  <c r="AC45" i="333"/>
  <c r="AQ44" i="333"/>
  <c r="AT48" i="333"/>
  <c r="AK47" i="333"/>
  <c r="AC47" i="333"/>
  <c r="AJ57" i="333"/>
  <c r="AF57" i="333"/>
  <c r="AE57" i="333"/>
  <c r="AD57" i="333"/>
  <c r="AK59" i="333"/>
  <c r="AC59" i="333"/>
  <c r="AJ68" i="333"/>
  <c r="AE68" i="333"/>
  <c r="AD68" i="333"/>
  <c r="R74" i="333"/>
  <c r="AU12" i="334"/>
  <c r="AD14" i="334"/>
  <c r="AF14" i="334"/>
  <c r="AE14" i="334"/>
  <c r="AJ14" i="334"/>
  <c r="AD13" i="334"/>
  <c r="AJ13" i="334"/>
  <c r="AF13" i="334"/>
  <c r="AE13" i="334"/>
  <c r="AJ35" i="334"/>
  <c r="AF35" i="334"/>
  <c r="AE35" i="334"/>
  <c r="AD35" i="334"/>
  <c r="AD34" i="334"/>
  <c r="AJ36" i="334"/>
  <c r="AF36" i="334"/>
  <c r="AE36" i="334"/>
  <c r="AD36" i="334"/>
  <c r="AT56" i="330"/>
  <c r="C59" i="330"/>
  <c r="AI68" i="330"/>
  <c r="C70" i="330"/>
  <c r="H14" i="331"/>
  <c r="H15" i="331"/>
  <c r="H16" i="331"/>
  <c r="C17" i="331"/>
  <c r="H26" i="331"/>
  <c r="AI46" i="331"/>
  <c r="H49" i="331"/>
  <c r="AT56" i="331"/>
  <c r="C59" i="331"/>
  <c r="AT67" i="331"/>
  <c r="AI68" i="331"/>
  <c r="C70" i="331"/>
  <c r="H14" i="332"/>
  <c r="H15" i="332"/>
  <c r="H16" i="332"/>
  <c r="C17" i="332"/>
  <c r="H26" i="332"/>
  <c r="AI46" i="332"/>
  <c r="H49" i="332"/>
  <c r="AT56" i="332"/>
  <c r="C59" i="332"/>
  <c r="BP67" i="332"/>
  <c r="O73" i="332"/>
  <c r="Z69" i="332" s="1"/>
  <c r="W73" i="332"/>
  <c r="AB69" i="332" s="1"/>
  <c r="AL69" i="332" s="1"/>
  <c r="AW69" i="332" s="1"/>
  <c r="AC69" i="332"/>
  <c r="BP69" i="332"/>
  <c r="N74" i="332"/>
  <c r="V74" i="332"/>
  <c r="T74" i="332"/>
  <c r="BP18" i="333"/>
  <c r="AJ14" i="333"/>
  <c r="AF14" i="333"/>
  <c r="AE14" i="333"/>
  <c r="AD14" i="333"/>
  <c r="AD24" i="333"/>
  <c r="AJ24" i="333"/>
  <c r="AF24" i="333"/>
  <c r="AE24" i="333"/>
  <c r="AJ25" i="333"/>
  <c r="AF25" i="333"/>
  <c r="AE25" i="333"/>
  <c r="AD25" i="333"/>
  <c r="AK25" i="333"/>
  <c r="AC25" i="333"/>
  <c r="AD35" i="333"/>
  <c r="AJ35" i="333"/>
  <c r="AF35" i="333"/>
  <c r="AE35" i="333"/>
  <c r="AK37" i="333"/>
  <c r="AC37" i="333"/>
  <c r="AK46" i="333"/>
  <c r="AC46" i="333"/>
  <c r="AK48" i="333"/>
  <c r="AC48" i="333"/>
  <c r="AK56" i="333"/>
  <c r="AC56" i="333"/>
  <c r="AJ58" i="333"/>
  <c r="AF58" i="333"/>
  <c r="AE58" i="333"/>
  <c r="AD58" i="333"/>
  <c r="AK67" i="333"/>
  <c r="AC67" i="333"/>
  <c r="BP73" i="333"/>
  <c r="AD69" i="333"/>
  <c r="AJ69" i="333"/>
  <c r="AE69" i="333"/>
  <c r="BP18" i="334"/>
  <c r="AK14" i="334"/>
  <c r="AC14" i="334"/>
  <c r="AD26" i="334"/>
  <c r="AE26" i="334"/>
  <c r="AJ26" i="334"/>
  <c r="AV34" i="334"/>
  <c r="AM34" i="334"/>
  <c r="AI57" i="330"/>
  <c r="AI14" i="331"/>
  <c r="C36" i="331"/>
  <c r="AI45" i="331"/>
  <c r="AI57" i="331"/>
  <c r="AI14" i="332"/>
  <c r="C36" i="332"/>
  <c r="AI45" i="332"/>
  <c r="AI57" i="332"/>
  <c r="M74" i="332"/>
  <c r="U74" i="332"/>
  <c r="O74" i="332"/>
  <c r="W74" i="332"/>
  <c r="AO11" i="333"/>
  <c r="AT13" i="333"/>
  <c r="AK12" i="333"/>
  <c r="AC12" i="333"/>
  <c r="AJ15" i="333"/>
  <c r="AF15" i="333"/>
  <c r="AE15" i="333"/>
  <c r="AD15" i="333"/>
  <c r="AK23" i="333"/>
  <c r="AC23" i="333"/>
  <c r="AJ26" i="333"/>
  <c r="AF26" i="333"/>
  <c r="AE26" i="333"/>
  <c r="AD26" i="333"/>
  <c r="AK34" i="333"/>
  <c r="AC34" i="333"/>
  <c r="BP40" i="333"/>
  <c r="AJ45" i="333"/>
  <c r="AF45" i="333"/>
  <c r="AE45" i="333"/>
  <c r="AD45" i="333"/>
  <c r="BP51" i="333"/>
  <c r="BP75" i="333" s="1"/>
  <c r="BX86" i="333" s="1"/>
  <c r="AD47" i="333"/>
  <c r="AJ47" i="333"/>
  <c r="AF47" i="333"/>
  <c r="AE47" i="333"/>
  <c r="AK57" i="333"/>
  <c r="AC57" i="333"/>
  <c r="AE59" i="333"/>
  <c r="AD59" i="333"/>
  <c r="AJ59" i="333"/>
  <c r="AF59" i="333"/>
  <c r="AK68" i="333"/>
  <c r="AC68" i="333"/>
  <c r="X74" i="333"/>
  <c r="M74" i="333"/>
  <c r="U74" i="333"/>
  <c r="N74" i="333"/>
  <c r="V74" i="333"/>
  <c r="AK12" i="334"/>
  <c r="AC12" i="334"/>
  <c r="AD23" i="334"/>
  <c r="AJ23" i="334"/>
  <c r="AF23" i="334"/>
  <c r="AV25" i="334"/>
  <c r="AV35" i="334"/>
  <c r="AM35" i="334"/>
  <c r="AI69" i="332"/>
  <c r="H71" i="332"/>
  <c r="AN11" i="333"/>
  <c r="C14" i="333"/>
  <c r="C15" i="333"/>
  <c r="AT23" i="333"/>
  <c r="AI24" i="333"/>
  <c r="H25" i="333"/>
  <c r="C26" i="333"/>
  <c r="AI34" i="333"/>
  <c r="AI35" i="333"/>
  <c r="AI36" i="333"/>
  <c r="AI37" i="333"/>
  <c r="H39" i="333"/>
  <c r="AT45" i="333"/>
  <c r="AI47" i="333"/>
  <c r="C50" i="333"/>
  <c r="AP55" i="333"/>
  <c r="H58" i="333"/>
  <c r="H60" i="333"/>
  <c r="AI69" i="333"/>
  <c r="H71" i="333"/>
  <c r="P73" i="333"/>
  <c r="Z70" i="333" s="1"/>
  <c r="T73" i="333"/>
  <c r="AA70" i="333" s="1"/>
  <c r="X73" i="333"/>
  <c r="AB70" i="333" s="1"/>
  <c r="AL70" i="333" s="1"/>
  <c r="AW70" i="333" s="1"/>
  <c r="AI25" i="334"/>
  <c r="H28" i="334"/>
  <c r="H25" i="334"/>
  <c r="BP51" i="334"/>
  <c r="AE48" i="334"/>
  <c r="AD48" i="334"/>
  <c r="AJ48" i="334"/>
  <c r="AF48" i="334"/>
  <c r="AJ46" i="334"/>
  <c r="AF46" i="334"/>
  <c r="AE46" i="334"/>
  <c r="AD46" i="334"/>
  <c r="BP62" i="334"/>
  <c r="AJ57" i="334"/>
  <c r="AF57" i="334"/>
  <c r="AE57" i="334"/>
  <c r="AD57" i="334"/>
  <c r="AK67" i="334"/>
  <c r="AC67" i="334"/>
  <c r="AK70" i="334"/>
  <c r="AJ12" i="335"/>
  <c r="AF12" i="335"/>
  <c r="AE12" i="335"/>
  <c r="AD12" i="335"/>
  <c r="AJ14" i="335"/>
  <c r="AF14" i="335"/>
  <c r="AE14" i="335"/>
  <c r="AD14" i="335"/>
  <c r="AJ13" i="335"/>
  <c r="AF13" i="335"/>
  <c r="AE13" i="335"/>
  <c r="AD13" i="335"/>
  <c r="AV23" i="335"/>
  <c r="AM23" i="335"/>
  <c r="BP29" i="335"/>
  <c r="AJ25" i="335"/>
  <c r="AF25" i="335"/>
  <c r="AE25" i="335"/>
  <c r="AD25" i="335"/>
  <c r="AD36" i="335"/>
  <c r="AJ36" i="335"/>
  <c r="AF36" i="335"/>
  <c r="AE36" i="335"/>
  <c r="AK45" i="335"/>
  <c r="AC45" i="335"/>
  <c r="AK57" i="335"/>
  <c r="AC57" i="335"/>
  <c r="AV58" i="335"/>
  <c r="AM58" i="335"/>
  <c r="AV68" i="335"/>
  <c r="AM68" i="335"/>
  <c r="AD12" i="333"/>
  <c r="AD13" i="333"/>
  <c r="H15" i="333"/>
  <c r="H16" i="333"/>
  <c r="C17" i="333"/>
  <c r="AI46" i="333"/>
  <c r="C59" i="333"/>
  <c r="C70" i="333"/>
  <c r="O74" i="333"/>
  <c r="S74" i="333"/>
  <c r="W74" i="333"/>
  <c r="AD12" i="334"/>
  <c r="AE12" i="334"/>
  <c r="AD15" i="334"/>
  <c r="AJ15" i="334"/>
  <c r="H26" i="334"/>
  <c r="H27" i="334"/>
  <c r="AK26" i="334"/>
  <c r="AC26" i="334"/>
  <c r="AI26" i="334"/>
  <c r="C38" i="334"/>
  <c r="AI34" i="334"/>
  <c r="H39" i="334"/>
  <c r="AI36" i="334"/>
  <c r="AD37" i="334"/>
  <c r="AJ37" i="334"/>
  <c r="AF37" i="334"/>
  <c r="AE37" i="334"/>
  <c r="C36" i="334"/>
  <c r="AK47" i="334"/>
  <c r="AC47" i="334"/>
  <c r="AK56" i="334"/>
  <c r="AC56" i="334"/>
  <c r="AK59" i="334"/>
  <c r="AC59" i="334"/>
  <c r="AK58" i="334"/>
  <c r="AC58" i="334"/>
  <c r="AK68" i="334"/>
  <c r="AC68" i="334"/>
  <c r="AD69" i="334"/>
  <c r="AJ69" i="334"/>
  <c r="AE69" i="334"/>
  <c r="AJ68" i="334"/>
  <c r="AE68" i="334"/>
  <c r="AD68" i="334"/>
  <c r="BP18" i="335"/>
  <c r="AJ15" i="335"/>
  <c r="AF15" i="335"/>
  <c r="AE15" i="335"/>
  <c r="AD15" i="335"/>
  <c r="AK14" i="335"/>
  <c r="AC14" i="335"/>
  <c r="AK24" i="335"/>
  <c r="AC24" i="335"/>
  <c r="AT25" i="335"/>
  <c r="AP22" i="335"/>
  <c r="AJ26" i="335"/>
  <c r="AF26" i="335"/>
  <c r="AE26" i="335"/>
  <c r="AD26" i="335"/>
  <c r="AD35" i="335"/>
  <c r="AJ35" i="335"/>
  <c r="AF35" i="335"/>
  <c r="AE35" i="335"/>
  <c r="AD37" i="335"/>
  <c r="AJ37" i="335"/>
  <c r="AF37" i="335"/>
  <c r="AE37" i="335"/>
  <c r="AK46" i="335"/>
  <c r="AC46" i="335"/>
  <c r="AJ56" i="335"/>
  <c r="AD56" i="335"/>
  <c r="AE56" i="335"/>
  <c r="AK70" i="335"/>
  <c r="AE12" i="333"/>
  <c r="AE13" i="333"/>
  <c r="C36" i="333"/>
  <c r="AI57" i="333"/>
  <c r="H59" i="333"/>
  <c r="C69" i="333"/>
  <c r="H70" i="333"/>
  <c r="AF12" i="334"/>
  <c r="AO11" i="334"/>
  <c r="AT13" i="334"/>
  <c r="AE15" i="334"/>
  <c r="AK23" i="334"/>
  <c r="AC23" i="334"/>
  <c r="AC24" i="334"/>
  <c r="AV24" i="334"/>
  <c r="AM24" i="334"/>
  <c r="BP25" i="334"/>
  <c r="C39" i="334"/>
  <c r="C37" i="334"/>
  <c r="AI35" i="334"/>
  <c r="AJ34" i="334"/>
  <c r="AF34" i="334"/>
  <c r="AE34" i="334"/>
  <c r="H38" i="334"/>
  <c r="H37" i="334"/>
  <c r="AI37" i="334"/>
  <c r="AK36" i="334"/>
  <c r="AC36" i="334"/>
  <c r="H36" i="334"/>
  <c r="AK46" i="334"/>
  <c r="AC46" i="334"/>
  <c r="AK48" i="334"/>
  <c r="AC48" i="334"/>
  <c r="AK57" i="334"/>
  <c r="AC57" i="334"/>
  <c r="AJ58" i="334"/>
  <c r="AF58" i="334"/>
  <c r="AE58" i="334"/>
  <c r="AD58" i="334"/>
  <c r="AE67" i="334"/>
  <c r="AD67" i="334"/>
  <c r="AJ67" i="334"/>
  <c r="R74" i="334"/>
  <c r="M74" i="334"/>
  <c r="U74" i="334"/>
  <c r="AK69" i="334"/>
  <c r="AC69" i="334"/>
  <c r="AK12" i="335"/>
  <c r="AC12" i="335"/>
  <c r="AJ23" i="335"/>
  <c r="AF23" i="335"/>
  <c r="AE23" i="335"/>
  <c r="AD23" i="335"/>
  <c r="AQ22" i="335"/>
  <c r="AT26" i="335"/>
  <c r="AK25" i="335"/>
  <c r="AC25" i="335"/>
  <c r="AK26" i="335"/>
  <c r="AC26" i="335"/>
  <c r="AK34" i="335"/>
  <c r="AC34" i="335"/>
  <c r="AK36" i="335"/>
  <c r="AC36" i="335"/>
  <c r="AK37" i="335"/>
  <c r="AC37" i="335"/>
  <c r="AJ45" i="335"/>
  <c r="AF45" i="335"/>
  <c r="AE45" i="335"/>
  <c r="AD45" i="335"/>
  <c r="AD47" i="335"/>
  <c r="AJ47" i="335"/>
  <c r="AF47" i="335"/>
  <c r="AE47" i="335"/>
  <c r="H69" i="332"/>
  <c r="AF12" i="333"/>
  <c r="AJ12" i="333"/>
  <c r="AF13" i="333"/>
  <c r="C25" i="333"/>
  <c r="H37" i="333"/>
  <c r="AI56" i="333"/>
  <c r="C58" i="333"/>
  <c r="AO66" i="333"/>
  <c r="AI67" i="333"/>
  <c r="H69" i="333"/>
  <c r="AT12" i="334"/>
  <c r="AN11" i="334"/>
  <c r="T18" i="334"/>
  <c r="AA15" i="334" s="1"/>
  <c r="AF15" i="334"/>
  <c r="O29" i="334"/>
  <c r="Z25" i="334" s="1"/>
  <c r="W29" i="334"/>
  <c r="AB25" i="334" s="1"/>
  <c r="AL25" i="334" s="1"/>
  <c r="AW25" i="334" s="1"/>
  <c r="BP28" i="334"/>
  <c r="AC34" i="334"/>
  <c r="BP34" i="334"/>
  <c r="AC35" i="334"/>
  <c r="BP35" i="334"/>
  <c r="AK37" i="334"/>
  <c r="AC37" i="334"/>
  <c r="AJ45" i="334"/>
  <c r="AF45" i="334"/>
  <c r="AE45" i="334"/>
  <c r="AD45" i="334"/>
  <c r="AD47" i="334"/>
  <c r="AJ47" i="334"/>
  <c r="AF47" i="334"/>
  <c r="AE47" i="334"/>
  <c r="AK45" i="334"/>
  <c r="AC45" i="334"/>
  <c r="AE56" i="334"/>
  <c r="AD56" i="334"/>
  <c r="AJ56" i="334"/>
  <c r="AF56" i="334"/>
  <c r="AT58" i="334"/>
  <c r="AP55" i="334"/>
  <c r="AE59" i="334"/>
  <c r="AD59" i="334"/>
  <c r="AJ59" i="334"/>
  <c r="AF59" i="334"/>
  <c r="BP73" i="334"/>
  <c r="T74" i="334"/>
  <c r="AK13" i="335"/>
  <c r="AC13" i="335"/>
  <c r="AK15" i="335"/>
  <c r="AC15" i="335"/>
  <c r="AD24" i="335"/>
  <c r="AJ24" i="335"/>
  <c r="AF24" i="335"/>
  <c r="AE24" i="335"/>
  <c r="AK35" i="335"/>
  <c r="AC35" i="335"/>
  <c r="AJ46" i="335"/>
  <c r="AF46" i="335"/>
  <c r="AE46" i="335"/>
  <c r="AD46" i="335"/>
  <c r="AJ48" i="335"/>
  <c r="AF48" i="335"/>
  <c r="AE48" i="335"/>
  <c r="AD48" i="335"/>
  <c r="AE58" i="335"/>
  <c r="AD58" i="335"/>
  <c r="AE57" i="335"/>
  <c r="AJ58" i="335"/>
  <c r="C14" i="334"/>
  <c r="C15" i="334"/>
  <c r="AI24" i="334"/>
  <c r="AI47" i="334"/>
  <c r="C50" i="334"/>
  <c r="H58" i="334"/>
  <c r="AI69" i="334"/>
  <c r="P73" i="334"/>
  <c r="Z70" i="334" s="1"/>
  <c r="X73" i="334"/>
  <c r="AB70" i="334" s="1"/>
  <c r="AL70" i="334" s="1"/>
  <c r="AW70" i="334" s="1"/>
  <c r="AN11" i="335"/>
  <c r="AT13" i="335"/>
  <c r="C14" i="335"/>
  <c r="C15" i="335"/>
  <c r="AC23" i="335"/>
  <c r="AI24" i="335"/>
  <c r="H25" i="335"/>
  <c r="H27" i="335"/>
  <c r="H28" i="335"/>
  <c r="AE34" i="335"/>
  <c r="AI34" i="335"/>
  <c r="AI35" i="335"/>
  <c r="AI36" i="335"/>
  <c r="AI37" i="335"/>
  <c r="H39" i="335"/>
  <c r="S51" i="335"/>
  <c r="AA47" i="335" s="1"/>
  <c r="AI47" i="335"/>
  <c r="AN55" i="335"/>
  <c r="T62" i="335"/>
  <c r="AA59" i="335" s="1"/>
  <c r="AU57" i="335"/>
  <c r="AD67" i="335"/>
  <c r="AC68" i="335"/>
  <c r="BP68" i="335"/>
  <c r="BP73" i="335" s="1"/>
  <c r="R74" i="335"/>
  <c r="AD68" i="335"/>
  <c r="BP18" i="336"/>
  <c r="AJ15" i="336"/>
  <c r="AF15" i="336"/>
  <c r="AE15" i="336"/>
  <c r="AD15" i="336"/>
  <c r="AK14" i="336"/>
  <c r="AC14" i="336"/>
  <c r="AK24" i="336"/>
  <c r="AC24" i="336"/>
  <c r="AT25" i="336"/>
  <c r="AP22" i="336"/>
  <c r="AJ26" i="336"/>
  <c r="AF26" i="336"/>
  <c r="AE26" i="336"/>
  <c r="AD26" i="336"/>
  <c r="AD35" i="336"/>
  <c r="AJ35" i="336"/>
  <c r="AF35" i="336"/>
  <c r="AE35" i="336"/>
  <c r="AD37" i="336"/>
  <c r="AJ37" i="336"/>
  <c r="AF37" i="336"/>
  <c r="AE37" i="336"/>
  <c r="AK46" i="336"/>
  <c r="AC46" i="336"/>
  <c r="AK48" i="336"/>
  <c r="AC48" i="336"/>
  <c r="AK59" i="336"/>
  <c r="AC59" i="336"/>
  <c r="H15" i="334"/>
  <c r="AI46" i="334"/>
  <c r="H50" i="334"/>
  <c r="AQ55" i="334"/>
  <c r="C59" i="334"/>
  <c r="AQ66" i="334"/>
  <c r="AT67" i="334"/>
  <c r="AI68" i="334"/>
  <c r="C70" i="334"/>
  <c r="O74" i="334"/>
  <c r="W74" i="334"/>
  <c r="H15" i="335"/>
  <c r="H26" i="335"/>
  <c r="AF34" i="335"/>
  <c r="AJ34" i="335"/>
  <c r="T51" i="335"/>
  <c r="AA48" i="335" s="1"/>
  <c r="AI46" i="335"/>
  <c r="C48" i="335"/>
  <c r="AO55" i="335"/>
  <c r="AC58" i="335"/>
  <c r="AT58" i="335"/>
  <c r="BP58" i="335"/>
  <c r="BP62" i="335" s="1"/>
  <c r="AD57" i="335"/>
  <c r="AN66" i="335"/>
  <c r="O73" i="335"/>
  <c r="Z69" i="335" s="1"/>
  <c r="AE68" i="335" s="1"/>
  <c r="O74" i="335"/>
  <c r="W73" i="335"/>
  <c r="AB69" i="335" s="1"/>
  <c r="T74" i="335"/>
  <c r="M74" i="335"/>
  <c r="U74" i="335"/>
  <c r="AK12" i="336"/>
  <c r="AC12" i="336"/>
  <c r="AJ23" i="336"/>
  <c r="AF23" i="336"/>
  <c r="AE23" i="336"/>
  <c r="AD23" i="336"/>
  <c r="AQ22" i="336"/>
  <c r="AT26" i="336"/>
  <c r="AK25" i="336"/>
  <c r="AC25" i="336"/>
  <c r="AK26" i="336"/>
  <c r="AC26" i="336"/>
  <c r="AK34" i="336"/>
  <c r="AC34" i="336"/>
  <c r="AD34" i="336"/>
  <c r="AK36" i="336"/>
  <c r="AC36" i="336"/>
  <c r="AK37" i="336"/>
  <c r="AC37" i="336"/>
  <c r="AJ45" i="336"/>
  <c r="AF45" i="336"/>
  <c r="AE45" i="336"/>
  <c r="AD45" i="336"/>
  <c r="AD47" i="336"/>
  <c r="AJ47" i="336"/>
  <c r="AF47" i="336"/>
  <c r="AE47" i="336"/>
  <c r="AK45" i="336"/>
  <c r="AC45" i="336"/>
  <c r="AF57" i="336"/>
  <c r="AJ57" i="336"/>
  <c r="AE57" i="336"/>
  <c r="AD57" i="336"/>
  <c r="AE58" i="336"/>
  <c r="AF58" i="336"/>
  <c r="AE56" i="336"/>
  <c r="AJ58" i="336"/>
  <c r="AD58" i="336"/>
  <c r="AI57" i="334"/>
  <c r="C36" i="335"/>
  <c r="C37" i="335"/>
  <c r="AK56" i="335"/>
  <c r="AC56" i="335"/>
  <c r="P62" i="335"/>
  <c r="Z59" i="335" s="1"/>
  <c r="AF56" i="335" s="1"/>
  <c r="X62" i="335"/>
  <c r="AB59" i="335" s="1"/>
  <c r="AL59" i="335" s="1"/>
  <c r="AW59" i="335" s="1"/>
  <c r="AT59" i="335"/>
  <c r="AQ55" i="335"/>
  <c r="C72" i="335"/>
  <c r="C70" i="335"/>
  <c r="AI68" i="335"/>
  <c r="AJ67" i="335"/>
  <c r="H72" i="335"/>
  <c r="AI69" i="335"/>
  <c r="P73" i="335"/>
  <c r="Z70" i="335" s="1"/>
  <c r="X74" i="335"/>
  <c r="X73" i="335"/>
  <c r="AB70" i="335" s="1"/>
  <c r="AL70" i="335" s="1"/>
  <c r="AW70" i="335" s="1"/>
  <c r="AG68" i="335"/>
  <c r="H69" i="335"/>
  <c r="Q74" i="335"/>
  <c r="AT70" i="335"/>
  <c r="AQ66" i="335"/>
  <c r="AK13" i="336"/>
  <c r="AC13" i="336"/>
  <c r="AK15" i="336"/>
  <c r="AC15" i="336"/>
  <c r="AD24" i="336"/>
  <c r="AJ24" i="336"/>
  <c r="AF24" i="336"/>
  <c r="AE24" i="336"/>
  <c r="AK35" i="336"/>
  <c r="AC35" i="336"/>
  <c r="BP40" i="336"/>
  <c r="BP51" i="336"/>
  <c r="AE48" i="336"/>
  <c r="AD48" i="336"/>
  <c r="AJ48" i="336"/>
  <c r="AF48" i="336"/>
  <c r="AJ46" i="336"/>
  <c r="AF46" i="336"/>
  <c r="AE46" i="336"/>
  <c r="AD46" i="336"/>
  <c r="AO55" i="336"/>
  <c r="AT57" i="336"/>
  <c r="H69" i="334"/>
  <c r="H37" i="335"/>
  <c r="H47" i="335"/>
  <c r="AK67" i="335"/>
  <c r="AC67" i="335"/>
  <c r="AV69" i="335"/>
  <c r="AJ12" i="336"/>
  <c r="AF12" i="336"/>
  <c r="AE12" i="336"/>
  <c r="AD12" i="336"/>
  <c r="AJ14" i="336"/>
  <c r="AF14" i="336"/>
  <c r="AE14" i="336"/>
  <c r="AD14" i="336"/>
  <c r="AJ13" i="336"/>
  <c r="AF13" i="336"/>
  <c r="AE13" i="336"/>
  <c r="AD13" i="336"/>
  <c r="AV23" i="336"/>
  <c r="AM23" i="336"/>
  <c r="AJ25" i="336"/>
  <c r="AF25" i="336"/>
  <c r="AE25" i="336"/>
  <c r="AD25" i="336"/>
  <c r="AD36" i="336"/>
  <c r="AJ36" i="336"/>
  <c r="AF36" i="336"/>
  <c r="AE36" i="336"/>
  <c r="AK47" i="336"/>
  <c r="AC47" i="336"/>
  <c r="AK57" i="336"/>
  <c r="AC57" i="336"/>
  <c r="AV56" i="336"/>
  <c r="AM56" i="336"/>
  <c r="H58" i="335"/>
  <c r="AN11" i="336"/>
  <c r="AT13" i="336"/>
  <c r="C14" i="336"/>
  <c r="C15" i="336"/>
  <c r="AC23" i="336"/>
  <c r="AI24" i="336"/>
  <c r="H25" i="336"/>
  <c r="H27" i="336"/>
  <c r="H28" i="336"/>
  <c r="AE34" i="336"/>
  <c r="AI34" i="336"/>
  <c r="AI35" i="336"/>
  <c r="AI36" i="336"/>
  <c r="AI37" i="336"/>
  <c r="H39" i="336"/>
  <c r="AI47" i="336"/>
  <c r="C50" i="336"/>
  <c r="AF56" i="336"/>
  <c r="AJ56" i="336"/>
  <c r="H61" i="336"/>
  <c r="AI58" i="336"/>
  <c r="AD59" i="336"/>
  <c r="AJ67" i="336"/>
  <c r="AF67" i="336"/>
  <c r="AE67" i="336"/>
  <c r="AD67" i="336"/>
  <c r="AK69" i="336"/>
  <c r="AC69" i="336"/>
  <c r="Q74" i="336"/>
  <c r="R74" i="336"/>
  <c r="AK12" i="337"/>
  <c r="AC12" i="337"/>
  <c r="BP18" i="337"/>
  <c r="AK15" i="337"/>
  <c r="AC15" i="337"/>
  <c r="AK24" i="337"/>
  <c r="AC24" i="337"/>
  <c r="AK26" i="337"/>
  <c r="AC26" i="337"/>
  <c r="AE35" i="337"/>
  <c r="AD35" i="337"/>
  <c r="AJ35" i="337"/>
  <c r="AF35" i="337"/>
  <c r="BP40" i="337"/>
  <c r="AE37" i="337"/>
  <c r="AD37" i="337"/>
  <c r="AJ37" i="337"/>
  <c r="AF37" i="337"/>
  <c r="AJ45" i="337"/>
  <c r="AF45" i="337"/>
  <c r="AE45" i="337"/>
  <c r="AD45" i="337"/>
  <c r="AT47" i="337"/>
  <c r="AP44" i="337"/>
  <c r="AJ48" i="337"/>
  <c r="AF48" i="337"/>
  <c r="AE48" i="337"/>
  <c r="AD48" i="337"/>
  <c r="AJ58" i="337"/>
  <c r="AF58" i="337"/>
  <c r="AD58" i="337"/>
  <c r="AE58" i="337"/>
  <c r="AK59" i="337"/>
  <c r="AC59" i="337"/>
  <c r="AK69" i="337"/>
  <c r="AC69" i="337"/>
  <c r="H15" i="336"/>
  <c r="H26" i="336"/>
  <c r="AF34" i="336"/>
  <c r="AJ34" i="336"/>
  <c r="AI46" i="336"/>
  <c r="H50" i="336"/>
  <c r="AQ55" i="336"/>
  <c r="AC56" i="336"/>
  <c r="AT56" i="336"/>
  <c r="AD68" i="336"/>
  <c r="AJ68" i="336"/>
  <c r="AF68" i="336"/>
  <c r="AE68" i="336"/>
  <c r="BP73" i="336"/>
  <c r="AK70" i="336"/>
  <c r="AC70" i="336"/>
  <c r="AK13" i="337"/>
  <c r="AC13" i="337"/>
  <c r="AJ14" i="337"/>
  <c r="AF14" i="337"/>
  <c r="AE14" i="337"/>
  <c r="AD14" i="337"/>
  <c r="AJ23" i="337"/>
  <c r="AF23" i="337"/>
  <c r="AE23" i="337"/>
  <c r="AD23" i="337"/>
  <c r="AD25" i="337"/>
  <c r="AJ25" i="337"/>
  <c r="AF25" i="337"/>
  <c r="AE25" i="337"/>
  <c r="AT35" i="337"/>
  <c r="AO33" i="337"/>
  <c r="AK34" i="337"/>
  <c r="AC34" i="337"/>
  <c r="AQ33" i="337"/>
  <c r="AT37" i="337"/>
  <c r="AK36" i="337"/>
  <c r="AC36" i="337"/>
  <c r="AD46" i="337"/>
  <c r="AJ46" i="337"/>
  <c r="AF46" i="337"/>
  <c r="AE46" i="337"/>
  <c r="AQ44" i="337"/>
  <c r="AT48" i="337"/>
  <c r="AK47" i="337"/>
  <c r="AC47" i="337"/>
  <c r="AV57" i="337"/>
  <c r="AM57" i="337"/>
  <c r="AE59" i="337"/>
  <c r="AD59" i="337"/>
  <c r="AF59" i="337"/>
  <c r="AJ59" i="337"/>
  <c r="AE67" i="337"/>
  <c r="AD67" i="337"/>
  <c r="AJ67" i="337"/>
  <c r="AF67" i="337"/>
  <c r="C36" i="336"/>
  <c r="C37" i="336"/>
  <c r="C61" i="336"/>
  <c r="C59" i="336"/>
  <c r="AD56" i="336"/>
  <c r="AJ59" i="336"/>
  <c r="AF59" i="336"/>
  <c r="AK67" i="336"/>
  <c r="AC67" i="336"/>
  <c r="AE69" i="336"/>
  <c r="AD69" i="336"/>
  <c r="AJ69" i="336"/>
  <c r="AF69" i="336"/>
  <c r="AJ12" i="337"/>
  <c r="AF12" i="337"/>
  <c r="AE12" i="337"/>
  <c r="AD12" i="337"/>
  <c r="AJ15" i="337"/>
  <c r="AF15" i="337"/>
  <c r="AE15" i="337"/>
  <c r="AD15" i="337"/>
  <c r="AE24" i="337"/>
  <c r="AD24" i="337"/>
  <c r="AJ24" i="337"/>
  <c r="AF24" i="337"/>
  <c r="AJ26" i="337"/>
  <c r="AF26" i="337"/>
  <c r="AE26" i="337"/>
  <c r="AD26" i="337"/>
  <c r="AK35" i="337"/>
  <c r="AC35" i="337"/>
  <c r="AK37" i="337"/>
  <c r="AC37" i="337"/>
  <c r="AK45" i="337"/>
  <c r="AC45" i="337"/>
  <c r="BP51" i="337"/>
  <c r="AK48" i="337"/>
  <c r="AC48" i="337"/>
  <c r="AE56" i="337"/>
  <c r="AD56" i="337"/>
  <c r="AF56" i="337"/>
  <c r="AJ56" i="337"/>
  <c r="AK58" i="337"/>
  <c r="AC58" i="337"/>
  <c r="AJ68" i="337"/>
  <c r="AF68" i="337"/>
  <c r="AD68" i="337"/>
  <c r="AE68" i="337"/>
  <c r="AU69" i="337"/>
  <c r="H37" i="336"/>
  <c r="AV58" i="336"/>
  <c r="AM58" i="336"/>
  <c r="AK68" i="336"/>
  <c r="AC68" i="336"/>
  <c r="AP66" i="336"/>
  <c r="AT69" i="336"/>
  <c r="AJ70" i="336"/>
  <c r="AF70" i="336"/>
  <c r="AE70" i="336"/>
  <c r="AD70" i="336"/>
  <c r="AJ13" i="337"/>
  <c r="AF13" i="337"/>
  <c r="AE13" i="337"/>
  <c r="AD13" i="337"/>
  <c r="AT15" i="337"/>
  <c r="AQ11" i="337"/>
  <c r="AK14" i="337"/>
  <c r="AC14" i="337"/>
  <c r="AK23" i="337"/>
  <c r="AC23" i="337"/>
  <c r="AK25" i="337"/>
  <c r="AC25" i="337"/>
  <c r="AE34" i="337"/>
  <c r="AD34" i="337"/>
  <c r="AJ34" i="337"/>
  <c r="AF34" i="337"/>
  <c r="AE36" i="337"/>
  <c r="AD36" i="337"/>
  <c r="AJ36" i="337"/>
  <c r="AF36" i="337"/>
  <c r="AK46" i="337"/>
  <c r="AC46" i="337"/>
  <c r="AE47" i="337"/>
  <c r="AD47" i="337"/>
  <c r="AJ47" i="337"/>
  <c r="AF47" i="337"/>
  <c r="AJ57" i="337"/>
  <c r="AF57" i="337"/>
  <c r="AE57" i="337"/>
  <c r="AD57" i="337"/>
  <c r="AK56" i="337"/>
  <c r="AC56" i="337"/>
  <c r="AE70" i="337"/>
  <c r="AD70" i="337"/>
  <c r="AJ70" i="337"/>
  <c r="AF70" i="337"/>
  <c r="AK67" i="337"/>
  <c r="AC67" i="337"/>
  <c r="AI68" i="336"/>
  <c r="C70" i="336"/>
  <c r="O74" i="336"/>
  <c r="S74" i="336"/>
  <c r="W74" i="336"/>
  <c r="H14" i="337"/>
  <c r="H15" i="337"/>
  <c r="H16" i="337"/>
  <c r="C17" i="337"/>
  <c r="AI25" i="337"/>
  <c r="H26" i="337"/>
  <c r="AI46" i="337"/>
  <c r="C48" i="337"/>
  <c r="H49" i="337"/>
  <c r="H50" i="337"/>
  <c r="AC57" i="337"/>
  <c r="BP57" i="337"/>
  <c r="BP60" i="337"/>
  <c r="BP61" i="337"/>
  <c r="BP67" i="337"/>
  <c r="P74" i="337"/>
  <c r="X74" i="337"/>
  <c r="AF69" i="337"/>
  <c r="AK13" i="338"/>
  <c r="AC13" i="338"/>
  <c r="BP18" i="338"/>
  <c r="AK23" i="338"/>
  <c r="AC23" i="338"/>
  <c r="BP29" i="338"/>
  <c r="AD26" i="338"/>
  <c r="AJ26" i="338"/>
  <c r="AF26" i="338"/>
  <c r="AE26" i="338"/>
  <c r="AK25" i="338"/>
  <c r="AC25" i="338"/>
  <c r="AV34" i="338"/>
  <c r="AM34" i="338"/>
  <c r="BP40" i="338"/>
  <c r="AK46" i="338"/>
  <c r="AC46" i="338"/>
  <c r="AK48" i="338"/>
  <c r="AC48" i="338"/>
  <c r="AV57" i="338"/>
  <c r="AD59" i="338"/>
  <c r="AJ59" i="338"/>
  <c r="AF59" i="338"/>
  <c r="AL59" i="338"/>
  <c r="AW59" i="338" s="1"/>
  <c r="AC59" i="338"/>
  <c r="C69" i="336"/>
  <c r="H70" i="336"/>
  <c r="P74" i="336"/>
  <c r="T74" i="336"/>
  <c r="X74" i="336"/>
  <c r="AI12" i="337"/>
  <c r="AI14" i="337"/>
  <c r="AI23" i="337"/>
  <c r="AI26" i="337"/>
  <c r="C36" i="337"/>
  <c r="C37" i="337"/>
  <c r="AI45" i="337"/>
  <c r="C47" i="337"/>
  <c r="H48" i="337"/>
  <c r="AI70" i="337"/>
  <c r="H70" i="337"/>
  <c r="Q74" i="337"/>
  <c r="BP71" i="337"/>
  <c r="O74" i="337"/>
  <c r="W74" i="337"/>
  <c r="AD14" i="338"/>
  <c r="AJ14" i="338"/>
  <c r="AF14" i="338"/>
  <c r="AE14" i="338"/>
  <c r="AT26" i="338"/>
  <c r="AQ22" i="338"/>
  <c r="AK35" i="338"/>
  <c r="AC35" i="338"/>
  <c r="AK36" i="338"/>
  <c r="AC36" i="338"/>
  <c r="AE48" i="338"/>
  <c r="AD48" i="338"/>
  <c r="AJ48" i="338"/>
  <c r="AF48" i="338"/>
  <c r="AF47" i="338"/>
  <c r="AE56" i="338"/>
  <c r="AF56" i="338"/>
  <c r="AJ56" i="338"/>
  <c r="AK56" i="338"/>
  <c r="AC56" i="338"/>
  <c r="H69" i="336"/>
  <c r="AI70" i="336"/>
  <c r="H72" i="336"/>
  <c r="C25" i="337"/>
  <c r="C28" i="337"/>
  <c r="H36" i="337"/>
  <c r="H37" i="337"/>
  <c r="H38" i="337"/>
  <c r="C39" i="337"/>
  <c r="H47" i="337"/>
  <c r="AI58" i="337"/>
  <c r="BP59" i="337"/>
  <c r="C71" i="337"/>
  <c r="AI67" i="337"/>
  <c r="C69" i="337"/>
  <c r="AK68" i="337"/>
  <c r="AC68" i="337"/>
  <c r="AT68" i="337"/>
  <c r="AO66" i="337"/>
  <c r="AD13" i="338"/>
  <c r="AJ13" i="338"/>
  <c r="AF13" i="338"/>
  <c r="AE13" i="338"/>
  <c r="AD15" i="338"/>
  <c r="AJ15" i="338"/>
  <c r="AF15" i="338"/>
  <c r="AE15" i="338"/>
  <c r="AD23" i="338"/>
  <c r="AJ23" i="338"/>
  <c r="AF23" i="338"/>
  <c r="AE23" i="338"/>
  <c r="AK26" i="338"/>
  <c r="AC26" i="338"/>
  <c r="AK24" i="338"/>
  <c r="AC24" i="338"/>
  <c r="AJ34" i="338"/>
  <c r="AF34" i="338"/>
  <c r="AE34" i="338"/>
  <c r="AD34" i="338"/>
  <c r="AK37" i="338"/>
  <c r="AC37" i="338"/>
  <c r="AE37" i="338"/>
  <c r="AJ35" i="338"/>
  <c r="AF35" i="338"/>
  <c r="AE35" i="338"/>
  <c r="AD35" i="338"/>
  <c r="AV67" i="338"/>
  <c r="AM67" i="338"/>
  <c r="C14" i="337"/>
  <c r="H25" i="337"/>
  <c r="AI36" i="337"/>
  <c r="C60" i="337"/>
  <c r="C58" i="337"/>
  <c r="AI56" i="337"/>
  <c r="AI59" i="337"/>
  <c r="H59" i="337"/>
  <c r="AD69" i="337"/>
  <c r="M74" i="337"/>
  <c r="U74" i="337"/>
  <c r="AE69" i="337"/>
  <c r="H71" i="337"/>
  <c r="T73" i="337"/>
  <c r="AA70" i="337" s="1"/>
  <c r="S74" i="337"/>
  <c r="AK12" i="338"/>
  <c r="AC12" i="338"/>
  <c r="AK14" i="338"/>
  <c r="AC14" i="338"/>
  <c r="AK15" i="338"/>
  <c r="AC15" i="338"/>
  <c r="AJ24" i="338"/>
  <c r="AF24" i="338"/>
  <c r="AE24" i="338"/>
  <c r="AD24" i="338"/>
  <c r="AE25" i="338"/>
  <c r="AD25" i="338"/>
  <c r="AJ25" i="338"/>
  <c r="AF25" i="338"/>
  <c r="AD36" i="338"/>
  <c r="AF36" i="338"/>
  <c r="AE36" i="338"/>
  <c r="AJ36" i="338"/>
  <c r="AV45" i="338"/>
  <c r="AM45" i="338"/>
  <c r="AK47" i="338"/>
  <c r="AC47" i="338"/>
  <c r="AJ58" i="338"/>
  <c r="AF58" i="338"/>
  <c r="AD58" i="338"/>
  <c r="AI57" i="337"/>
  <c r="AE12" i="338"/>
  <c r="AI12" i="338"/>
  <c r="AI13" i="338"/>
  <c r="AI14" i="338"/>
  <c r="AI15" i="338"/>
  <c r="H17" i="338"/>
  <c r="AI23" i="338"/>
  <c r="AC34" i="338"/>
  <c r="AD37" i="338"/>
  <c r="C36" i="338"/>
  <c r="AI36" i="338"/>
  <c r="AF37" i="338"/>
  <c r="AD45" i="338"/>
  <c r="AD46" i="338"/>
  <c r="AE47" i="338"/>
  <c r="BP48" i="338"/>
  <c r="BP49" i="338"/>
  <c r="C60" i="338"/>
  <c r="C58" i="338"/>
  <c r="AI56" i="338"/>
  <c r="N62" i="338"/>
  <c r="Z57" i="338" s="1"/>
  <c r="V62" i="338"/>
  <c r="AB57" i="338" s="1"/>
  <c r="AL57" i="338" s="1"/>
  <c r="AW57" i="338" s="1"/>
  <c r="AI59" i="338"/>
  <c r="H59" i="338"/>
  <c r="S62" i="338"/>
  <c r="AA58" i="338" s="1"/>
  <c r="AA68" i="338"/>
  <c r="R74" i="338"/>
  <c r="O74" i="338"/>
  <c r="Z69" i="338"/>
  <c r="W74" i="338"/>
  <c r="AB69" i="338"/>
  <c r="AL69" i="338" s="1"/>
  <c r="AW69" i="338" s="1"/>
  <c r="AJ70" i="338"/>
  <c r="AF70" i="338"/>
  <c r="AE70" i="338"/>
  <c r="AD70" i="338"/>
  <c r="H69" i="337"/>
  <c r="AF12" i="338"/>
  <c r="AJ12" i="338"/>
  <c r="C25" i="338"/>
  <c r="C28" i="338"/>
  <c r="C39" i="338"/>
  <c r="C37" i="338"/>
  <c r="H38" i="338"/>
  <c r="H37" i="338"/>
  <c r="AI37" i="338"/>
  <c r="C47" i="338"/>
  <c r="AI45" i="338"/>
  <c r="C49" i="338"/>
  <c r="C50" i="338"/>
  <c r="AC57" i="338"/>
  <c r="BP57" i="338"/>
  <c r="BP62" i="338" s="1"/>
  <c r="BP60" i="338"/>
  <c r="BP61" i="338"/>
  <c r="AJ67" i="338"/>
  <c r="AF67" i="338"/>
  <c r="AE67" i="338"/>
  <c r="AD67" i="338"/>
  <c r="BP73" i="338"/>
  <c r="M74" i="338"/>
  <c r="U74" i="338"/>
  <c r="C14" i="338"/>
  <c r="C15" i="338"/>
  <c r="AI24" i="338"/>
  <c r="AU37" i="338"/>
  <c r="AJ45" i="338"/>
  <c r="AF45" i="338"/>
  <c r="AE45" i="338"/>
  <c r="AI48" i="338"/>
  <c r="H48" i="338"/>
  <c r="AJ46" i="338"/>
  <c r="AF46" i="338"/>
  <c r="H49" i="338"/>
  <c r="AD47" i="338"/>
  <c r="H58" i="338"/>
  <c r="C71" i="338"/>
  <c r="AI67" i="338"/>
  <c r="C69" i="338"/>
  <c r="AE68" i="338"/>
  <c r="AD68" i="338"/>
  <c r="AJ68" i="338"/>
  <c r="AF68" i="338"/>
  <c r="H15" i="338"/>
  <c r="AC45" i="338"/>
  <c r="BP51" i="338"/>
  <c r="AI46" i="338"/>
  <c r="AU47" i="338"/>
  <c r="AI58" i="338"/>
  <c r="AV59" i="338"/>
  <c r="AM59" i="338"/>
  <c r="AK70" i="338"/>
  <c r="AC70" i="338"/>
  <c r="N74" i="338"/>
  <c r="AI57" i="338"/>
  <c r="H70" i="338"/>
  <c r="T74" i="338"/>
  <c r="AD13" i="339"/>
  <c r="AJ13" i="339"/>
  <c r="AF13" i="339"/>
  <c r="AE13" i="339"/>
  <c r="AK14" i="339"/>
  <c r="AC14" i="339"/>
  <c r="AK24" i="339"/>
  <c r="AC24" i="339"/>
  <c r="AK25" i="339"/>
  <c r="AC25" i="339"/>
  <c r="AK35" i="339"/>
  <c r="AC35" i="339"/>
  <c r="AK37" i="339"/>
  <c r="AC37" i="339"/>
  <c r="AV46" i="339"/>
  <c r="AM46" i="339"/>
  <c r="AO66" i="338"/>
  <c r="H69" i="338"/>
  <c r="AI70" i="338"/>
  <c r="S73" i="338"/>
  <c r="AA69" i="338" s="1"/>
  <c r="AK12" i="339"/>
  <c r="AC12" i="339"/>
  <c r="BP18" i="339"/>
  <c r="AK15" i="339"/>
  <c r="AC15" i="339"/>
  <c r="AD23" i="339"/>
  <c r="AJ23" i="339"/>
  <c r="AF23" i="339"/>
  <c r="AE23" i="339"/>
  <c r="AK26" i="339"/>
  <c r="AC26" i="339"/>
  <c r="AJ34" i="339"/>
  <c r="AF34" i="339"/>
  <c r="AE34" i="339"/>
  <c r="AD34" i="339"/>
  <c r="AJ36" i="339"/>
  <c r="AF36" i="339"/>
  <c r="AE36" i="339"/>
  <c r="AE35" i="339"/>
  <c r="AD36" i="339"/>
  <c r="AF45" i="339"/>
  <c r="AE45" i="339"/>
  <c r="AJ45" i="339"/>
  <c r="AD45" i="339"/>
  <c r="AK48" i="339"/>
  <c r="AC48" i="339"/>
  <c r="AK13" i="339"/>
  <c r="AC13" i="339"/>
  <c r="AD14" i="339"/>
  <c r="AJ14" i="339"/>
  <c r="AF14" i="339"/>
  <c r="AE14" i="339"/>
  <c r="AJ24" i="339"/>
  <c r="AF24" i="339"/>
  <c r="AE24" i="339"/>
  <c r="AD24" i="339"/>
  <c r="AE25" i="339"/>
  <c r="AD25" i="339"/>
  <c r="AJ25" i="339"/>
  <c r="AF25" i="339"/>
  <c r="AJ37" i="339"/>
  <c r="AF37" i="339"/>
  <c r="AE37" i="339"/>
  <c r="AD37" i="339"/>
  <c r="AE47" i="339"/>
  <c r="AJ47" i="339"/>
  <c r="AF47" i="339"/>
  <c r="AD47" i="339"/>
  <c r="AD12" i="339"/>
  <c r="AJ12" i="339"/>
  <c r="AF12" i="339"/>
  <c r="AE12" i="339"/>
  <c r="AD15" i="339"/>
  <c r="AJ15" i="339"/>
  <c r="AF15" i="339"/>
  <c r="AE15" i="339"/>
  <c r="AK23" i="339"/>
  <c r="AC23" i="339"/>
  <c r="AP22" i="339"/>
  <c r="AT25" i="339"/>
  <c r="AD26" i="339"/>
  <c r="AJ26" i="339"/>
  <c r="AF26" i="339"/>
  <c r="AE26" i="339"/>
  <c r="AK34" i="339"/>
  <c r="AC34" i="339"/>
  <c r="AQ33" i="339"/>
  <c r="AT37" i="339"/>
  <c r="AK36" i="339"/>
  <c r="AC36" i="339"/>
  <c r="AU35" i="339"/>
  <c r="AI12" i="339"/>
  <c r="AI13" i="339"/>
  <c r="AI14" i="339"/>
  <c r="AI15" i="339"/>
  <c r="H17" i="339"/>
  <c r="AI23" i="339"/>
  <c r="AI26" i="339"/>
  <c r="AP33" i="339"/>
  <c r="AT35" i="339"/>
  <c r="C36" i="339"/>
  <c r="C37" i="339"/>
  <c r="BP39" i="339"/>
  <c r="AN44" i="339"/>
  <c r="AD46" i="339"/>
  <c r="AJ46" i="339"/>
  <c r="AF46" i="339"/>
  <c r="AE46" i="339"/>
  <c r="AK47" i="339"/>
  <c r="AC47" i="339"/>
  <c r="AC46" i="339"/>
  <c r="AJ57" i="339"/>
  <c r="AF57" i="339"/>
  <c r="AE57" i="339"/>
  <c r="AD57" i="339"/>
  <c r="BP62" i="339"/>
  <c r="AK58" i="339"/>
  <c r="AC58" i="339"/>
  <c r="AK67" i="339"/>
  <c r="AC67" i="339"/>
  <c r="AK70" i="339"/>
  <c r="AC70" i="339"/>
  <c r="C25" i="339"/>
  <c r="C28" i="339"/>
  <c r="AD35" i="339"/>
  <c r="H37" i="339"/>
  <c r="H38" i="339"/>
  <c r="C50" i="339"/>
  <c r="C48" i="339"/>
  <c r="AI46" i="339"/>
  <c r="AK56" i="339"/>
  <c r="AC56" i="339"/>
  <c r="AK59" i="339"/>
  <c r="AC59" i="339"/>
  <c r="AK68" i="339"/>
  <c r="AC68" i="339"/>
  <c r="AE69" i="339"/>
  <c r="AD69" i="339"/>
  <c r="AJ69" i="339"/>
  <c r="AF69" i="339"/>
  <c r="M74" i="339"/>
  <c r="U74" i="339"/>
  <c r="BP18" i="340"/>
  <c r="C14" i="339"/>
  <c r="H27" i="339"/>
  <c r="H28" i="339"/>
  <c r="AK45" i="339"/>
  <c r="AC45" i="339"/>
  <c r="AK57" i="339"/>
  <c r="AC57" i="339"/>
  <c r="AD58" i="339"/>
  <c r="AJ58" i="339"/>
  <c r="AF58" i="339"/>
  <c r="AE58" i="339"/>
  <c r="AJ67" i="339"/>
  <c r="AF67" i="339"/>
  <c r="AE67" i="339"/>
  <c r="AD67" i="339"/>
  <c r="AP66" i="339"/>
  <c r="AT69" i="339"/>
  <c r="AJ70" i="339"/>
  <c r="AF70" i="339"/>
  <c r="AE70" i="339"/>
  <c r="AD70" i="339"/>
  <c r="AK12" i="340"/>
  <c r="AC12" i="340"/>
  <c r="H15" i="339"/>
  <c r="AF35" i="339"/>
  <c r="BP51" i="339"/>
  <c r="AI47" i="339"/>
  <c r="H50" i="339"/>
  <c r="AJ48" i="339"/>
  <c r="AF48" i="339"/>
  <c r="AD48" i="339"/>
  <c r="AJ56" i="339"/>
  <c r="AF56" i="339"/>
  <c r="AE56" i="339"/>
  <c r="AD56" i="339"/>
  <c r="AJ59" i="339"/>
  <c r="AF59" i="339"/>
  <c r="AE59" i="339"/>
  <c r="AD59" i="339"/>
  <c r="AD68" i="339"/>
  <c r="AJ68" i="339"/>
  <c r="AF68" i="339"/>
  <c r="AE68" i="339"/>
  <c r="BP73" i="339"/>
  <c r="AK69" i="339"/>
  <c r="AC69" i="339"/>
  <c r="Q74" i="339"/>
  <c r="R74" i="339"/>
  <c r="H49" i="339"/>
  <c r="AT56" i="339"/>
  <c r="AI58" i="339"/>
  <c r="C59" i="339"/>
  <c r="AT67" i="339"/>
  <c r="AI68" i="339"/>
  <c r="C70" i="339"/>
  <c r="O74" i="339"/>
  <c r="S74" i="339"/>
  <c r="W74" i="339"/>
  <c r="AK13" i="340"/>
  <c r="AC13" i="340"/>
  <c r="AD14" i="340"/>
  <c r="AJ14" i="340"/>
  <c r="AF14" i="340"/>
  <c r="AE14" i="340"/>
  <c r="AD23" i="340"/>
  <c r="AJ23" i="340"/>
  <c r="AF23" i="340"/>
  <c r="AE23" i="340"/>
  <c r="AK26" i="340"/>
  <c r="AC26" i="340"/>
  <c r="AJ34" i="340"/>
  <c r="AF34" i="340"/>
  <c r="AE34" i="340"/>
  <c r="AD34" i="340"/>
  <c r="AK37" i="340"/>
  <c r="AC37" i="340"/>
  <c r="AV45" i="340"/>
  <c r="C47" i="339"/>
  <c r="AI57" i="339"/>
  <c r="H59" i="339"/>
  <c r="C69" i="339"/>
  <c r="H70" i="339"/>
  <c r="P74" i="339"/>
  <c r="T74" i="339"/>
  <c r="X74" i="339"/>
  <c r="AD12" i="340"/>
  <c r="AJ12" i="340"/>
  <c r="AF12" i="340"/>
  <c r="AD15" i="340"/>
  <c r="AJ15" i="340"/>
  <c r="AF15" i="340"/>
  <c r="AE15" i="340"/>
  <c r="AJ24" i="340"/>
  <c r="AF24" i="340"/>
  <c r="AE24" i="340"/>
  <c r="AD24" i="340"/>
  <c r="AE25" i="340"/>
  <c r="AD25" i="340"/>
  <c r="AJ25" i="340"/>
  <c r="AF25" i="340"/>
  <c r="BP40" i="340"/>
  <c r="C58" i="339"/>
  <c r="AI59" i="339"/>
  <c r="H61" i="339"/>
  <c r="H69" i="339"/>
  <c r="H72" i="339"/>
  <c r="AD13" i="340"/>
  <c r="AJ13" i="340"/>
  <c r="AF13" i="340"/>
  <c r="AE13" i="340"/>
  <c r="AK14" i="340"/>
  <c r="AC14" i="340"/>
  <c r="AK23" i="340"/>
  <c r="AC23" i="340"/>
  <c r="AP22" i="340"/>
  <c r="AT25" i="340"/>
  <c r="AD26" i="340"/>
  <c r="AJ26" i="340"/>
  <c r="AF26" i="340"/>
  <c r="AE26" i="340"/>
  <c r="AN11" i="340"/>
  <c r="AK15" i="340"/>
  <c r="AC15" i="340"/>
  <c r="AK24" i="340"/>
  <c r="AC24" i="340"/>
  <c r="AK25" i="340"/>
  <c r="AC25" i="340"/>
  <c r="AK35" i="340"/>
  <c r="AC35" i="340"/>
  <c r="AK36" i="340"/>
  <c r="AC36" i="340"/>
  <c r="AI14" i="340"/>
  <c r="H17" i="340"/>
  <c r="AI26" i="340"/>
  <c r="AK34" i="340"/>
  <c r="AC34" i="340"/>
  <c r="AD37" i="340"/>
  <c r="AJ37" i="340"/>
  <c r="AF37" i="340"/>
  <c r="AD59" i="340"/>
  <c r="AJ59" i="340"/>
  <c r="AF59" i="340"/>
  <c r="AE59" i="340"/>
  <c r="AF57" i="340"/>
  <c r="AN22" i="340"/>
  <c r="C25" i="340"/>
  <c r="C28" i="340"/>
  <c r="AT36" i="340"/>
  <c r="AP33" i="340"/>
  <c r="AE37" i="340"/>
  <c r="AD35" i="340"/>
  <c r="AJ35" i="340"/>
  <c r="AF35" i="340"/>
  <c r="H48" i="340"/>
  <c r="H49" i="340"/>
  <c r="AI48" i="340"/>
  <c r="AK47" i="340"/>
  <c r="AC47" i="340"/>
  <c r="AJ46" i="340"/>
  <c r="AF46" i="340"/>
  <c r="AK56" i="340"/>
  <c r="AC56" i="340"/>
  <c r="AN55" i="340"/>
  <c r="AT56" i="340"/>
  <c r="AV58" i="340"/>
  <c r="AK68" i="340"/>
  <c r="AC68" i="340"/>
  <c r="AT13" i="340"/>
  <c r="C14" i="340"/>
  <c r="C15" i="340"/>
  <c r="H25" i="340"/>
  <c r="H27" i="340"/>
  <c r="H28" i="340"/>
  <c r="AN33" i="340"/>
  <c r="AK48" i="340"/>
  <c r="AC48" i="340"/>
  <c r="AE46" i="340"/>
  <c r="AK59" i="340"/>
  <c r="AC59" i="340"/>
  <c r="H15" i="340"/>
  <c r="C39" i="340"/>
  <c r="C37" i="340"/>
  <c r="AD36" i="340"/>
  <c r="AJ36" i="340"/>
  <c r="AF36" i="340"/>
  <c r="AI35" i="340"/>
  <c r="C47" i="340"/>
  <c r="C49" i="340"/>
  <c r="AI45" i="340"/>
  <c r="AE47" i="340"/>
  <c r="AJ47" i="340"/>
  <c r="AF47" i="340"/>
  <c r="AK46" i="340"/>
  <c r="AD56" i="340"/>
  <c r="AJ56" i="340"/>
  <c r="AF56" i="340"/>
  <c r="AE56" i="340"/>
  <c r="AJ58" i="340"/>
  <c r="AF58" i="340"/>
  <c r="AE58" i="340"/>
  <c r="AD58" i="340"/>
  <c r="AL58" i="340"/>
  <c r="AW58" i="340" s="1"/>
  <c r="AC58" i="340"/>
  <c r="AP44" i="340"/>
  <c r="BP47" i="340"/>
  <c r="BP51" i="340" s="1"/>
  <c r="AE57" i="340"/>
  <c r="AD57" i="340"/>
  <c r="BP60" i="340"/>
  <c r="BP62" i="340" s="1"/>
  <c r="H70" i="340"/>
  <c r="H71" i="340"/>
  <c r="AI70" i="340"/>
  <c r="C36" i="340"/>
  <c r="H47" i="340"/>
  <c r="C48" i="340"/>
  <c r="AD67" i="340"/>
  <c r="AJ67" i="340"/>
  <c r="AN66" i="340"/>
  <c r="AT67" i="340"/>
  <c r="H37" i="340"/>
  <c r="M51" i="340"/>
  <c r="Z45" i="340" s="1"/>
  <c r="U51" i="340"/>
  <c r="AB45" i="340" s="1"/>
  <c r="AL45" i="340" s="1"/>
  <c r="AW45" i="340" s="1"/>
  <c r="AD48" i="340"/>
  <c r="AJ48" i="340"/>
  <c r="AF48" i="340"/>
  <c r="AI46" i="340"/>
  <c r="H50" i="340"/>
  <c r="R62" i="340"/>
  <c r="AA57" i="340" s="1"/>
  <c r="AU57" i="340"/>
  <c r="AT59" i="340"/>
  <c r="AQ55" i="340"/>
  <c r="H60" i="340"/>
  <c r="T73" i="340"/>
  <c r="AA70" i="340" s="1"/>
  <c r="N74" i="340"/>
  <c r="V74" i="340"/>
  <c r="H72" i="340"/>
  <c r="AJ68" i="340"/>
  <c r="AD68" i="340"/>
  <c r="M74" i="340"/>
  <c r="U74" i="340"/>
  <c r="AI57" i="340"/>
  <c r="C72" i="340"/>
  <c r="C70" i="340"/>
  <c r="AI68" i="340"/>
  <c r="Q73" i="340"/>
  <c r="AA67" i="340" s="1"/>
  <c r="P73" i="340"/>
  <c r="Z70" i="340" s="1"/>
  <c r="AF67" i="340" s="1"/>
  <c r="X74" i="340"/>
  <c r="X73" i="340"/>
  <c r="AB70" i="340" s="1"/>
  <c r="AL70" i="340" s="1"/>
  <c r="AW70" i="340" s="1"/>
  <c r="BP69" i="340"/>
  <c r="BP73" i="340" s="1"/>
  <c r="R74" i="340"/>
  <c r="BP71" i="340"/>
  <c r="O73" i="340"/>
  <c r="Z69" i="340" s="1"/>
  <c r="S73" i="340"/>
  <c r="AA69" i="340" s="1"/>
  <c r="W73" i="340"/>
  <c r="AB69" i="340" s="1"/>
  <c r="AL69" i="340" s="1"/>
  <c r="AW69" i="340" s="1"/>
  <c r="AK13" i="328"/>
  <c r="AC13" i="328"/>
  <c r="AD26" i="328"/>
  <c r="AJ26" i="328"/>
  <c r="AF26" i="328"/>
  <c r="AE26" i="328"/>
  <c r="AJ37" i="328"/>
  <c r="AF37" i="328"/>
  <c r="AD37" i="328"/>
  <c r="AJ14" i="328"/>
  <c r="AF14" i="328"/>
  <c r="AD14" i="328"/>
  <c r="AE14" i="328"/>
  <c r="AK23" i="328"/>
  <c r="AC23" i="328"/>
  <c r="BP29" i="328"/>
  <c r="AK45" i="328"/>
  <c r="AC45" i="328"/>
  <c r="BP18" i="328"/>
  <c r="AK15" i="328"/>
  <c r="AC15" i="328"/>
  <c r="AE24" i="328"/>
  <c r="AJ24" i="328"/>
  <c r="AD24" i="328"/>
  <c r="AF24" i="328"/>
  <c r="AE34" i="328"/>
  <c r="AF34" i="328"/>
  <c r="AJ34" i="328"/>
  <c r="AJ13" i="328"/>
  <c r="AF13" i="328"/>
  <c r="AE13" i="328"/>
  <c r="AD13" i="328"/>
  <c r="AD15" i="328"/>
  <c r="AJ15" i="328"/>
  <c r="AF15" i="328"/>
  <c r="AE15" i="328"/>
  <c r="AK26" i="328"/>
  <c r="AC26" i="328"/>
  <c r="AK24" i="328"/>
  <c r="AC24" i="328"/>
  <c r="AK34" i="328"/>
  <c r="AC34" i="328"/>
  <c r="AV36" i="328"/>
  <c r="AM36" i="328"/>
  <c r="AV37" i="328"/>
  <c r="AM37" i="328"/>
  <c r="AK25" i="328"/>
  <c r="AC25" i="328"/>
  <c r="AK12" i="328"/>
  <c r="AC12" i="328"/>
  <c r="AK14" i="328"/>
  <c r="AC14" i="328"/>
  <c r="AJ23" i="328"/>
  <c r="AF23" i="328"/>
  <c r="AD23" i="328"/>
  <c r="AE23" i="328"/>
  <c r="AD25" i="328"/>
  <c r="AE25" i="328"/>
  <c r="AJ25" i="328"/>
  <c r="AF25" i="328"/>
  <c r="AK35" i="328"/>
  <c r="AD12" i="328"/>
  <c r="H16" i="328"/>
  <c r="C17" i="328"/>
  <c r="AJ36" i="328"/>
  <c r="AE12" i="328"/>
  <c r="AI12" i="328"/>
  <c r="AI13" i="328"/>
  <c r="AI14" i="328"/>
  <c r="AI15" i="328"/>
  <c r="AI23" i="328"/>
  <c r="AI26" i="328"/>
  <c r="N40" i="328"/>
  <c r="Z35" i="328" s="1"/>
  <c r="V40" i="328"/>
  <c r="AB35" i="328" s="1"/>
  <c r="AL35" i="328" s="1"/>
  <c r="AW35" i="328" s="1"/>
  <c r="H39" i="328"/>
  <c r="AI36" i="328"/>
  <c r="H36" i="328"/>
  <c r="BP35" i="328"/>
  <c r="BP40" i="328" s="1"/>
  <c r="AC36" i="328"/>
  <c r="C37" i="328"/>
  <c r="AC37" i="328"/>
  <c r="AE46" i="328"/>
  <c r="AD46" i="328"/>
  <c r="S51" i="328"/>
  <c r="AA47" i="328" s="1"/>
  <c r="BP48" i="328"/>
  <c r="BP51" i="328" s="1"/>
  <c r="AO55" i="328"/>
  <c r="AE59" i="328"/>
  <c r="AD59" i="328"/>
  <c r="AF59" i="328"/>
  <c r="AK69" i="328"/>
  <c r="AC69" i="328"/>
  <c r="AU68" i="328"/>
  <c r="AD45" i="328"/>
  <c r="AJ45" i="328"/>
  <c r="AF45" i="328"/>
  <c r="AJ47" i="328"/>
  <c r="AF47" i="328"/>
  <c r="AE47" i="328"/>
  <c r="AD47" i="328"/>
  <c r="AF56" i="328"/>
  <c r="AJ56" i="328"/>
  <c r="AE56" i="328"/>
  <c r="AD56" i="328"/>
  <c r="AJ58" i="328"/>
  <c r="AF58" i="328"/>
  <c r="AE58" i="328"/>
  <c r="AD58" i="328"/>
  <c r="AF12" i="328"/>
  <c r="AJ12" i="328"/>
  <c r="C25" i="328"/>
  <c r="C28" i="328"/>
  <c r="AI37" i="328"/>
  <c r="H38" i="328"/>
  <c r="H37" i="328"/>
  <c r="AJ48" i="328"/>
  <c r="AF48" i="328"/>
  <c r="AE48" i="328"/>
  <c r="AE36" i="328"/>
  <c r="AD36" i="328"/>
  <c r="AT45" i="328"/>
  <c r="AN44" i="328"/>
  <c r="C14" i="328"/>
  <c r="AI24" i="328"/>
  <c r="AI35" i="328"/>
  <c r="R51" i="328"/>
  <c r="AA46" i="328" s="1"/>
  <c r="AE45" i="328"/>
  <c r="AU46" i="328"/>
  <c r="AD48" i="328"/>
  <c r="AK57" i="328"/>
  <c r="AC57" i="328"/>
  <c r="AK59" i="328"/>
  <c r="AC59" i="328"/>
  <c r="AU59" i="328"/>
  <c r="H47" i="328"/>
  <c r="AI48" i="328"/>
  <c r="AD57" i="328"/>
  <c r="AB67" i="328"/>
  <c r="AL67" i="328" s="1"/>
  <c r="AW67" i="328" s="1"/>
  <c r="AI47" i="328"/>
  <c r="C50" i="328"/>
  <c r="C61" i="328"/>
  <c r="C59" i="328"/>
  <c r="Q62" i="328"/>
  <c r="AA56" i="328" s="1"/>
  <c r="H61" i="328"/>
  <c r="AI58" i="328"/>
  <c r="AE57" i="328"/>
  <c r="AJ57" i="328"/>
  <c r="BP61" i="328"/>
  <c r="AC68" i="328"/>
  <c r="AK68" i="328"/>
  <c r="BP67" i="328"/>
  <c r="H71" i="328"/>
  <c r="AI70" i="328"/>
  <c r="H70" i="328"/>
  <c r="S74" i="328"/>
  <c r="T51" i="328"/>
  <c r="AA48" i="328" s="1"/>
  <c r="AI46" i="328"/>
  <c r="S62" i="328"/>
  <c r="AA58" i="328" s="1"/>
  <c r="AF57" i="328"/>
  <c r="BP59" i="328"/>
  <c r="BP62" i="328" s="1"/>
  <c r="M74" i="328"/>
  <c r="Z67" i="328"/>
  <c r="AQ55" i="328"/>
  <c r="T74" i="328"/>
  <c r="T73" i="328"/>
  <c r="AA70" i="328" s="1"/>
  <c r="BP69" i="328"/>
  <c r="C72" i="328"/>
  <c r="C70" i="328"/>
  <c r="AI68" i="328"/>
  <c r="Q73" i="328"/>
  <c r="AA67" i="328" s="1"/>
  <c r="W74" i="328"/>
  <c r="R74" i="328"/>
  <c r="H72" i="328"/>
  <c r="P73" i="328"/>
  <c r="Z70" i="328" s="1"/>
  <c r="X74" i="328"/>
  <c r="X73" i="328"/>
  <c r="AB70" i="328" s="1"/>
  <c r="AL70" i="328" s="1"/>
  <c r="AW70" i="328" s="1"/>
  <c r="O73" i="328"/>
  <c r="Z69" i="328" s="1"/>
  <c r="AJ13" i="327"/>
  <c r="AF13" i="327"/>
  <c r="AE13" i="327"/>
  <c r="AD13" i="327"/>
  <c r="AC14" i="327"/>
  <c r="AK14" i="327"/>
  <c r="AK15" i="327"/>
  <c r="AC15" i="327"/>
  <c r="AD24" i="327"/>
  <c r="AJ24" i="327"/>
  <c r="AF24" i="327"/>
  <c r="AE24" i="327"/>
  <c r="AD25" i="327"/>
  <c r="AJ25" i="327"/>
  <c r="AF25" i="327"/>
  <c r="AE25" i="327"/>
  <c r="AF35" i="327"/>
  <c r="AJ35" i="327"/>
  <c r="AE35" i="327"/>
  <c r="AD35" i="327"/>
  <c r="AD34" i="327"/>
  <c r="AE34" i="327"/>
  <c r="AF34" i="327"/>
  <c r="AJ34" i="327"/>
  <c r="AC12" i="327"/>
  <c r="AK12" i="327"/>
  <c r="BP18" i="327"/>
  <c r="AK23" i="327"/>
  <c r="AC23" i="327"/>
  <c r="AT25" i="327"/>
  <c r="AP22" i="327"/>
  <c r="AJ26" i="327"/>
  <c r="AF26" i="327"/>
  <c r="AE26" i="327"/>
  <c r="AD26" i="327"/>
  <c r="AK24" i="327"/>
  <c r="AC24" i="327"/>
  <c r="AK34" i="327"/>
  <c r="AC34" i="327"/>
  <c r="AK13" i="327"/>
  <c r="AC13" i="327"/>
  <c r="AJ14" i="327"/>
  <c r="AF14" i="327"/>
  <c r="AE14" i="327"/>
  <c r="AD14" i="327"/>
  <c r="AK25" i="327"/>
  <c r="AC25" i="327"/>
  <c r="AK35" i="327"/>
  <c r="AC35" i="327"/>
  <c r="AJ36" i="327"/>
  <c r="AF36" i="327"/>
  <c r="AE36" i="327"/>
  <c r="AD36" i="327"/>
  <c r="AJ12" i="327"/>
  <c r="AF12" i="327"/>
  <c r="AE12" i="327"/>
  <c r="AD12" i="327"/>
  <c r="AJ15" i="327"/>
  <c r="AF15" i="327"/>
  <c r="AE15" i="327"/>
  <c r="AD15" i="327"/>
  <c r="AJ23" i="327"/>
  <c r="AF23" i="327"/>
  <c r="AE23" i="327"/>
  <c r="AD23" i="327"/>
  <c r="AC26" i="327"/>
  <c r="AK26" i="327"/>
  <c r="AJ37" i="327"/>
  <c r="AF37" i="327"/>
  <c r="AE37" i="327"/>
  <c r="AD37" i="327"/>
  <c r="C14" i="327"/>
  <c r="AJ47" i="327"/>
  <c r="AF47" i="327"/>
  <c r="AK57" i="327"/>
  <c r="AC57" i="327"/>
  <c r="W73" i="327"/>
  <c r="AB69" i="327" s="1"/>
  <c r="AL69" i="327" s="1"/>
  <c r="AW69" i="327" s="1"/>
  <c r="H14" i="327"/>
  <c r="H15" i="327"/>
  <c r="AI35" i="327"/>
  <c r="Q51" i="327"/>
  <c r="AA45" i="327" s="1"/>
  <c r="AK58" i="327"/>
  <c r="AC58" i="327"/>
  <c r="AJ59" i="327"/>
  <c r="AF59" i="327"/>
  <c r="AE59" i="327"/>
  <c r="O73" i="327"/>
  <c r="Z69" i="327" s="1"/>
  <c r="AI12" i="327"/>
  <c r="AI14" i="327"/>
  <c r="AI23" i="327"/>
  <c r="AP33" i="327"/>
  <c r="C38" i="327"/>
  <c r="C36" i="327"/>
  <c r="S40" i="327"/>
  <c r="AA36" i="327" s="1"/>
  <c r="H50" i="327"/>
  <c r="AI47" i="327"/>
  <c r="AJ48" i="327"/>
  <c r="AF48" i="327"/>
  <c r="AV46" i="327"/>
  <c r="C25" i="327"/>
  <c r="AQ33" i="327"/>
  <c r="AI34" i="327"/>
  <c r="AK37" i="327"/>
  <c r="AC37" i="327"/>
  <c r="H37" i="327"/>
  <c r="C39" i="327"/>
  <c r="M51" i="327"/>
  <c r="Z45" i="327" s="1"/>
  <c r="AD47" i="327" s="1"/>
  <c r="U51" i="327"/>
  <c r="AB45" i="327" s="1"/>
  <c r="AL45" i="327" s="1"/>
  <c r="AW45" i="327" s="1"/>
  <c r="AK47" i="327"/>
  <c r="AC47" i="327"/>
  <c r="AQ44" i="327"/>
  <c r="AT48" i="327"/>
  <c r="N51" i="327"/>
  <c r="Z46" i="327" s="1"/>
  <c r="AE47" i="327" s="1"/>
  <c r="V51" i="327"/>
  <c r="AB46" i="327" s="1"/>
  <c r="C49" i="327"/>
  <c r="C50" i="327"/>
  <c r="M62" i="327"/>
  <c r="Z56" i="327" s="1"/>
  <c r="AD59" i="327" s="1"/>
  <c r="U62" i="327"/>
  <c r="AB56" i="327" s="1"/>
  <c r="AL56" i="327" s="1"/>
  <c r="AW56" i="327" s="1"/>
  <c r="AK59" i="327"/>
  <c r="AC59" i="327"/>
  <c r="C72" i="327"/>
  <c r="C70" i="327"/>
  <c r="AI68" i="327"/>
  <c r="AK67" i="327"/>
  <c r="AC67" i="327"/>
  <c r="AJ67" i="327"/>
  <c r="Q74" i="327"/>
  <c r="R74" i="327"/>
  <c r="AK69" i="327"/>
  <c r="T51" i="327"/>
  <c r="AA48" i="327" s="1"/>
  <c r="AI46" i="327"/>
  <c r="H49" i="327"/>
  <c r="AE58" i="327"/>
  <c r="AD58" i="327"/>
  <c r="AT57" i="327"/>
  <c r="AO55" i="327"/>
  <c r="AF58" i="327"/>
  <c r="AD57" i="327"/>
  <c r="AJ57" i="327"/>
  <c r="AF57" i="327"/>
  <c r="AD67" i="327"/>
  <c r="AI45" i="327"/>
  <c r="BP50" i="327"/>
  <c r="AK56" i="327"/>
  <c r="AC56" i="327"/>
  <c r="AP55" i="327"/>
  <c r="AT58" i="327"/>
  <c r="AJ58" i="327"/>
  <c r="BP59" i="327"/>
  <c r="BP62" i="327" s="1"/>
  <c r="AI56" i="327"/>
  <c r="C58" i="327"/>
  <c r="AI59" i="327"/>
  <c r="H61" i="327"/>
  <c r="R73" i="327"/>
  <c r="AA68" i="327" s="1"/>
  <c r="AI67" i="327"/>
  <c r="P73" i="327"/>
  <c r="Z70" i="327" s="1"/>
  <c r="X73" i="327"/>
  <c r="AB70" i="327" s="1"/>
  <c r="AL70" i="327" s="1"/>
  <c r="AW70" i="327" s="1"/>
  <c r="C69" i="327"/>
  <c r="H58" i="327"/>
  <c r="S74" i="327"/>
  <c r="H69" i="327"/>
  <c r="N74" i="327"/>
  <c r="V74" i="327"/>
  <c r="H72" i="327"/>
  <c r="AD68" i="327"/>
  <c r="T74" i="327"/>
  <c r="T73" i="327"/>
  <c r="AA70" i="327" s="1"/>
  <c r="AJ68" i="327"/>
  <c r="BP69" i="327"/>
  <c r="BP73" i="327" s="1"/>
  <c r="BP71" i="327"/>
  <c r="AJ13" i="326"/>
  <c r="AF13" i="326"/>
  <c r="AE13" i="326"/>
  <c r="AD13" i="326"/>
  <c r="AK26" i="326"/>
  <c r="AC26" i="326"/>
  <c r="AU35" i="326"/>
  <c r="AK12" i="326"/>
  <c r="AC12" i="326"/>
  <c r="AK14" i="326"/>
  <c r="AC14" i="326"/>
  <c r="AJ23" i="326"/>
  <c r="AF23" i="326"/>
  <c r="AE23" i="326"/>
  <c r="AD25" i="326"/>
  <c r="AE25" i="326"/>
  <c r="AJ25" i="326"/>
  <c r="AF25" i="326"/>
  <c r="AK13" i="326"/>
  <c r="AC13" i="326"/>
  <c r="BP18" i="326"/>
  <c r="AK15" i="326"/>
  <c r="AC15" i="326"/>
  <c r="AD26" i="326"/>
  <c r="AJ26" i="326"/>
  <c r="AF26" i="326"/>
  <c r="AD15" i="326"/>
  <c r="AJ15" i="326"/>
  <c r="AF15" i="326"/>
  <c r="AE15" i="326"/>
  <c r="AJ14" i="326"/>
  <c r="AF14" i="326"/>
  <c r="AD14" i="326"/>
  <c r="AE14" i="326"/>
  <c r="AK23" i="326"/>
  <c r="AC23" i="326"/>
  <c r="AK25" i="326"/>
  <c r="AC25" i="326"/>
  <c r="AK36" i="326"/>
  <c r="AC36" i="326"/>
  <c r="AD12" i="326"/>
  <c r="H16" i="326"/>
  <c r="AI34" i="326"/>
  <c r="C38" i="326"/>
  <c r="C36" i="326"/>
  <c r="AK37" i="326"/>
  <c r="AC37" i="326"/>
  <c r="AU47" i="326"/>
  <c r="AE12" i="326"/>
  <c r="AI12" i="326"/>
  <c r="AI13" i="326"/>
  <c r="AI14" i="326"/>
  <c r="AI15" i="326"/>
  <c r="R29" i="326"/>
  <c r="AA24" i="326" s="1"/>
  <c r="AI23" i="326"/>
  <c r="AI26" i="326"/>
  <c r="AI35" i="326"/>
  <c r="C39" i="326"/>
  <c r="C37" i="326"/>
  <c r="AV34" i="326"/>
  <c r="AD46" i="326"/>
  <c r="AJ46" i="326"/>
  <c r="AK46" i="326"/>
  <c r="AC46" i="326"/>
  <c r="BP47" i="326"/>
  <c r="BP51" i="326" s="1"/>
  <c r="AK48" i="326"/>
  <c r="AK56" i="326"/>
  <c r="AC56" i="326"/>
  <c r="BP62" i="326"/>
  <c r="AK69" i="326"/>
  <c r="AC69" i="326"/>
  <c r="C17" i="326"/>
  <c r="AE35" i="326"/>
  <c r="AE57" i="326"/>
  <c r="AD57" i="326"/>
  <c r="AJ57" i="326"/>
  <c r="AT59" i="326"/>
  <c r="AQ55" i="326"/>
  <c r="AU67" i="326"/>
  <c r="AF12" i="326"/>
  <c r="AJ12" i="326"/>
  <c r="C28" i="326"/>
  <c r="AK35" i="326"/>
  <c r="AC35" i="326"/>
  <c r="AE37" i="326"/>
  <c r="AD37" i="326"/>
  <c r="AU36" i="326"/>
  <c r="AF37" i="326"/>
  <c r="AE36" i="326"/>
  <c r="AD36" i="326"/>
  <c r="AK45" i="326"/>
  <c r="AK59" i="326"/>
  <c r="AF35" i="326"/>
  <c r="C14" i="326"/>
  <c r="N29" i="326"/>
  <c r="Z24" i="326" s="1"/>
  <c r="AD23" i="326" s="1"/>
  <c r="V29" i="326"/>
  <c r="AB24" i="326" s="1"/>
  <c r="AL24" i="326" s="1"/>
  <c r="AW24" i="326" s="1"/>
  <c r="AI24" i="326"/>
  <c r="BP28" i="326"/>
  <c r="BP29" i="326" s="1"/>
  <c r="M40" i="326"/>
  <c r="Z34" i="326" s="1"/>
  <c r="AD35" i="326" s="1"/>
  <c r="U40" i="326"/>
  <c r="AB34" i="326" s="1"/>
  <c r="BP34" i="326"/>
  <c r="BP40" i="326" s="1"/>
  <c r="BP36" i="326"/>
  <c r="AJ37" i="326"/>
  <c r="AE47" i="326"/>
  <c r="AI46" i="326"/>
  <c r="C48" i="326"/>
  <c r="AJ58" i="326"/>
  <c r="AE58" i="326"/>
  <c r="AD58" i="326"/>
  <c r="AE56" i="326"/>
  <c r="C47" i="326"/>
  <c r="H48" i="326"/>
  <c r="AV68" i="326"/>
  <c r="AM68" i="326"/>
  <c r="AI69" i="326"/>
  <c r="H72" i="326"/>
  <c r="P73" i="326"/>
  <c r="Z70" i="326" s="1"/>
  <c r="X73" i="326"/>
  <c r="AB70" i="326" s="1"/>
  <c r="AL70" i="326" s="1"/>
  <c r="AW70" i="326" s="1"/>
  <c r="H36" i="326"/>
  <c r="H37" i="326"/>
  <c r="H38" i="326"/>
  <c r="M51" i="326"/>
  <c r="Z45" i="326" s="1"/>
  <c r="U51" i="326"/>
  <c r="AB45" i="326" s="1"/>
  <c r="AL45" i="326" s="1"/>
  <c r="AW45" i="326" s="1"/>
  <c r="P51" i="326"/>
  <c r="Z48" i="326" s="1"/>
  <c r="X51" i="326"/>
  <c r="AB48" i="326" s="1"/>
  <c r="AL48" i="326" s="1"/>
  <c r="AW48" i="326" s="1"/>
  <c r="H47" i="326"/>
  <c r="AK57" i="326"/>
  <c r="AC57" i="326"/>
  <c r="AC68" i="326"/>
  <c r="AI36" i="326"/>
  <c r="S51" i="326"/>
  <c r="AA47" i="326" s="1"/>
  <c r="AI47" i="326"/>
  <c r="AD56" i="326"/>
  <c r="AJ56" i="326"/>
  <c r="AN55" i="326"/>
  <c r="AT56" i="326"/>
  <c r="P62" i="326"/>
  <c r="Z59" i="326" s="1"/>
  <c r="AF56" i="326" s="1"/>
  <c r="X62" i="326"/>
  <c r="AB59" i="326" s="1"/>
  <c r="AL59" i="326" s="1"/>
  <c r="AW59" i="326" s="1"/>
  <c r="AV58" i="326"/>
  <c r="AM58" i="326"/>
  <c r="AE68" i="326"/>
  <c r="AF68" i="326"/>
  <c r="AJ68" i="326"/>
  <c r="AD68" i="326"/>
  <c r="AN66" i="326"/>
  <c r="AT67" i="326"/>
  <c r="H69" i="326"/>
  <c r="H60" i="326"/>
  <c r="AF67" i="326"/>
  <c r="S74" i="326"/>
  <c r="BP69" i="326"/>
  <c r="BP73" i="326" s="1"/>
  <c r="C71" i="326"/>
  <c r="C59" i="326"/>
  <c r="T73" i="326"/>
  <c r="AA70" i="326" s="1"/>
  <c r="R74" i="326"/>
  <c r="AI57" i="326"/>
  <c r="C72" i="326"/>
  <c r="C70" i="326"/>
  <c r="AI68" i="326"/>
  <c r="Q73" i="326"/>
  <c r="AA67" i="326" s="1"/>
  <c r="AD67" i="326"/>
  <c r="O74" i="326"/>
  <c r="W74" i="326"/>
  <c r="O73" i="326"/>
  <c r="Z69" i="326" s="1"/>
  <c r="AV13" i="318"/>
  <c r="AK14" i="318"/>
  <c r="AC14" i="318"/>
  <c r="AE23" i="318"/>
  <c r="AJ23" i="318"/>
  <c r="AF23" i="318"/>
  <c r="AJ37" i="318"/>
  <c r="AF37" i="318"/>
  <c r="AE37" i="318"/>
  <c r="AD37" i="318"/>
  <c r="AE34" i="318"/>
  <c r="AJ34" i="318"/>
  <c r="AF34" i="318"/>
  <c r="AD35" i="318"/>
  <c r="AD34" i="318"/>
  <c r="AL12" i="318"/>
  <c r="AW12" i="318" s="1"/>
  <c r="AC12" i="318"/>
  <c r="AD15" i="318"/>
  <c r="AF15" i="318"/>
  <c r="AJ15" i="318"/>
  <c r="AL15" i="318"/>
  <c r="AW15" i="318" s="1"/>
  <c r="AC15" i="318"/>
  <c r="AK34" i="318"/>
  <c r="AC34" i="318"/>
  <c r="AK56" i="318"/>
  <c r="AC56" i="318"/>
  <c r="AK67" i="318"/>
  <c r="AK48" i="318"/>
  <c r="AC48" i="318"/>
  <c r="AD14" i="318"/>
  <c r="AF14" i="318"/>
  <c r="AJ14" i="318"/>
  <c r="AJ36" i="318"/>
  <c r="AF36" i="318"/>
  <c r="AE36" i="318"/>
  <c r="AD36" i="318"/>
  <c r="AE47" i="318"/>
  <c r="AJ47" i="318"/>
  <c r="AF47" i="318"/>
  <c r="AD47" i="318"/>
  <c r="AV12" i="318"/>
  <c r="AM12" i="318"/>
  <c r="AK26" i="318"/>
  <c r="AC26" i="318"/>
  <c r="AV25" i="318"/>
  <c r="AM25" i="318"/>
  <c r="AK24" i="318"/>
  <c r="AK23" i="318"/>
  <c r="AC23" i="318"/>
  <c r="AK35" i="318"/>
  <c r="AC35" i="318"/>
  <c r="AE45" i="318"/>
  <c r="AD45" i="318"/>
  <c r="AJ45" i="318"/>
  <c r="AK47" i="318"/>
  <c r="AC47" i="318"/>
  <c r="AK57" i="318"/>
  <c r="AC57" i="318"/>
  <c r="AK68" i="318"/>
  <c r="AC68" i="318"/>
  <c r="AK14" i="319"/>
  <c r="AC14" i="319"/>
  <c r="AV25" i="319"/>
  <c r="AE12" i="318"/>
  <c r="AF12" i="318"/>
  <c r="AJ25" i="318"/>
  <c r="AF25" i="318"/>
  <c r="AD25" i="318"/>
  <c r="AU26" i="318"/>
  <c r="BP27" i="318"/>
  <c r="BP45" i="318"/>
  <c r="BP51" i="318" s="1"/>
  <c r="AK59" i="318"/>
  <c r="Z67" i="318"/>
  <c r="M74" i="318"/>
  <c r="AB67" i="318"/>
  <c r="AL67" i="318" s="1"/>
  <c r="AW67" i="318" s="1"/>
  <c r="U74" i="318"/>
  <c r="AN66" i="318"/>
  <c r="AT67" i="318"/>
  <c r="AC37" i="319"/>
  <c r="AK37" i="319"/>
  <c r="AC36" i="319"/>
  <c r="AK36" i="319"/>
  <c r="N18" i="318"/>
  <c r="Z13" i="318" s="1"/>
  <c r="AE14" i="318" s="1"/>
  <c r="V18" i="318"/>
  <c r="AB13" i="318" s="1"/>
  <c r="AL13" i="318" s="1"/>
  <c r="AW13" i="318" s="1"/>
  <c r="BP13" i="318"/>
  <c r="BP14" i="318"/>
  <c r="C16" i="318"/>
  <c r="AD26" i="318"/>
  <c r="AT25" i="318"/>
  <c r="BP26" i="318"/>
  <c r="BP29" i="318" s="1"/>
  <c r="AK36" i="318"/>
  <c r="AC36" i="318"/>
  <c r="AJ35" i="318"/>
  <c r="AF35" i="318"/>
  <c r="AE35" i="318"/>
  <c r="H38" i="318"/>
  <c r="AV46" i="318"/>
  <c r="AM46" i="318"/>
  <c r="AQ44" i="318"/>
  <c r="AT48" i="318"/>
  <c r="AJ46" i="318"/>
  <c r="AF46" i="318"/>
  <c r="AE46" i="318"/>
  <c r="AD46" i="318"/>
  <c r="AV58" i="318"/>
  <c r="AM58" i="318"/>
  <c r="AT59" i="318"/>
  <c r="AQ55" i="318"/>
  <c r="AI69" i="318"/>
  <c r="H72" i="318"/>
  <c r="H69" i="318"/>
  <c r="AU13" i="319"/>
  <c r="AD23" i="319"/>
  <c r="AJ23" i="319"/>
  <c r="AK45" i="319"/>
  <c r="AC45" i="319"/>
  <c r="AK48" i="319"/>
  <c r="AC48" i="319"/>
  <c r="AJ12" i="318"/>
  <c r="H17" i="318"/>
  <c r="AI14" i="318"/>
  <c r="H14" i="318"/>
  <c r="AV15" i="318"/>
  <c r="AM15" i="318"/>
  <c r="N29" i="318"/>
  <c r="Z24" i="318" s="1"/>
  <c r="AD23" i="318" s="1"/>
  <c r="V29" i="318"/>
  <c r="AB24" i="318" s="1"/>
  <c r="AL24" i="318" s="1"/>
  <c r="AW24" i="318" s="1"/>
  <c r="AI26" i="318"/>
  <c r="H26" i="318"/>
  <c r="H27" i="318"/>
  <c r="C37" i="318"/>
  <c r="AI35" i="318"/>
  <c r="AK37" i="318"/>
  <c r="AC37" i="318"/>
  <c r="AF45" i="318"/>
  <c r="H50" i="318"/>
  <c r="AI47" i="318"/>
  <c r="AD48" i="318"/>
  <c r="AJ48" i="318"/>
  <c r="AF48" i="318"/>
  <c r="AE48" i="318"/>
  <c r="H47" i="318"/>
  <c r="AK45" i="318"/>
  <c r="AC45" i="318"/>
  <c r="AJ58" i="318"/>
  <c r="AE58" i="318"/>
  <c r="AD58" i="318"/>
  <c r="AU57" i="318"/>
  <c r="AE57" i="318"/>
  <c r="AD57" i="318"/>
  <c r="AJ24" i="319"/>
  <c r="AD24" i="319"/>
  <c r="AC35" i="319"/>
  <c r="AK35" i="319"/>
  <c r="AK46" i="319"/>
  <c r="AJ59" i="319"/>
  <c r="AD59" i="319"/>
  <c r="P74" i="318"/>
  <c r="P73" i="318"/>
  <c r="Z70" i="318" s="1"/>
  <c r="X74" i="318"/>
  <c r="X73" i="318"/>
  <c r="AB70" i="318" s="1"/>
  <c r="AL70" i="318" s="1"/>
  <c r="AW70" i="318" s="1"/>
  <c r="AE12" i="319"/>
  <c r="AD12" i="319"/>
  <c r="AJ12" i="319"/>
  <c r="AE15" i="319"/>
  <c r="AD15" i="319"/>
  <c r="P29" i="319"/>
  <c r="Z26" i="319" s="1"/>
  <c r="AF23" i="319" s="1"/>
  <c r="X29" i="319"/>
  <c r="AB26" i="319" s="1"/>
  <c r="AL26" i="319" s="1"/>
  <c r="AW26" i="319" s="1"/>
  <c r="AT25" i="319"/>
  <c r="AD35" i="319"/>
  <c r="AJ35" i="319"/>
  <c r="AE35" i="319"/>
  <c r="AN44" i="319"/>
  <c r="AT45" i="319"/>
  <c r="AV59" i="319"/>
  <c r="AM59" i="319"/>
  <c r="AE67" i="319"/>
  <c r="AD67" i="319"/>
  <c r="AJ67" i="319"/>
  <c r="AE70" i="319"/>
  <c r="AD70" i="319"/>
  <c r="AF70" i="319"/>
  <c r="AF69" i="319"/>
  <c r="AJ70" i="319"/>
  <c r="AI13" i="320"/>
  <c r="C15" i="320"/>
  <c r="C17" i="320"/>
  <c r="AK12" i="320"/>
  <c r="AC12" i="320"/>
  <c r="AJ12" i="320"/>
  <c r="AF12" i="320"/>
  <c r="AD12" i="320"/>
  <c r="AQ11" i="320"/>
  <c r="AT15" i="320"/>
  <c r="AK14" i="320"/>
  <c r="AJ13" i="320"/>
  <c r="AF13" i="320"/>
  <c r="AD13" i="320"/>
  <c r="H15" i="320"/>
  <c r="AJ15" i="320"/>
  <c r="AE15" i="320"/>
  <c r="AD15" i="320"/>
  <c r="AU34" i="320"/>
  <c r="BP40" i="320"/>
  <c r="C47" i="320"/>
  <c r="AI45" i="320"/>
  <c r="C49" i="320"/>
  <c r="AJ46" i="320"/>
  <c r="AF46" i="320"/>
  <c r="AE46" i="320"/>
  <c r="AD46" i="320"/>
  <c r="AT47" i="320"/>
  <c r="AP44" i="320"/>
  <c r="AK34" i="322"/>
  <c r="AC34" i="322"/>
  <c r="AJ58" i="322"/>
  <c r="AF58" i="322"/>
  <c r="AD58" i="322"/>
  <c r="AL15" i="323"/>
  <c r="AW15" i="323" s="1"/>
  <c r="AC15" i="323"/>
  <c r="AE69" i="318"/>
  <c r="AJ69" i="318"/>
  <c r="AF69" i="318"/>
  <c r="T73" i="318"/>
  <c r="AA70" i="318" s="1"/>
  <c r="BP71" i="318"/>
  <c r="BP73" i="318" s="1"/>
  <c r="R74" i="318"/>
  <c r="AT12" i="319"/>
  <c r="AN11" i="319"/>
  <c r="AE13" i="319"/>
  <c r="AD13" i="319"/>
  <c r="AU15" i="319"/>
  <c r="AE14" i="319"/>
  <c r="AD14" i="319"/>
  <c r="AI26" i="319"/>
  <c r="H26" i="319"/>
  <c r="H27" i="319"/>
  <c r="C39" i="319"/>
  <c r="AI35" i="319"/>
  <c r="AK34" i="319"/>
  <c r="AC34" i="319"/>
  <c r="AJ34" i="319"/>
  <c r="AF34" i="319"/>
  <c r="AE34" i="319"/>
  <c r="AK47" i="319"/>
  <c r="AC47" i="319"/>
  <c r="AE56" i="319"/>
  <c r="AF56" i="319"/>
  <c r="AJ56" i="319"/>
  <c r="H61" i="319"/>
  <c r="AI58" i="319"/>
  <c r="AP66" i="319"/>
  <c r="AV67" i="319"/>
  <c r="AM67" i="319"/>
  <c r="AK24" i="320"/>
  <c r="AC24" i="320"/>
  <c r="AK35" i="320"/>
  <c r="AC35" i="320"/>
  <c r="AV45" i="320"/>
  <c r="AM45" i="320"/>
  <c r="AK47" i="320"/>
  <c r="AC47" i="320"/>
  <c r="AD59" i="320"/>
  <c r="AF59" i="320"/>
  <c r="AJ59" i="320"/>
  <c r="AF56" i="320"/>
  <c r="AD69" i="318"/>
  <c r="AJ68" i="318"/>
  <c r="AF68" i="318"/>
  <c r="AD68" i="318"/>
  <c r="AE68" i="318"/>
  <c r="AT70" i="318"/>
  <c r="AQ66" i="318"/>
  <c r="AK12" i="319"/>
  <c r="AC12" i="319"/>
  <c r="AF13" i="319"/>
  <c r="BP13" i="319"/>
  <c r="AJ14" i="319"/>
  <c r="AN22" i="319"/>
  <c r="AK26" i="319"/>
  <c r="AC26" i="319"/>
  <c r="AK24" i="319"/>
  <c r="AC24" i="319"/>
  <c r="AK23" i="319"/>
  <c r="AC23" i="319"/>
  <c r="AD34" i="319"/>
  <c r="AD36" i="319"/>
  <c r="AJ36" i="319"/>
  <c r="AE36" i="319"/>
  <c r="BP39" i="319"/>
  <c r="BP40" i="319" s="1"/>
  <c r="AD37" i="319"/>
  <c r="AJ37" i="319"/>
  <c r="AE37" i="319"/>
  <c r="AJ45" i="319"/>
  <c r="AF45" i="319"/>
  <c r="AE45" i="319"/>
  <c r="AE48" i="319"/>
  <c r="AF48" i="319"/>
  <c r="AJ48" i="319"/>
  <c r="AD48" i="319"/>
  <c r="AD47" i="319"/>
  <c r="AF47" i="319"/>
  <c r="AJ47" i="319"/>
  <c r="AK58" i="319"/>
  <c r="AK57" i="319"/>
  <c r="AC59" i="319"/>
  <c r="AF67" i="319"/>
  <c r="AI70" i="319"/>
  <c r="H70" i="319"/>
  <c r="H71" i="319"/>
  <c r="S73" i="319"/>
  <c r="AA69" i="319" s="1"/>
  <c r="AJ68" i="319"/>
  <c r="AF68" i="319"/>
  <c r="AE68" i="319"/>
  <c r="AD68" i="319"/>
  <c r="P74" i="319"/>
  <c r="X74" i="319"/>
  <c r="X73" i="319"/>
  <c r="AB70" i="319" s="1"/>
  <c r="AL70" i="319" s="1"/>
  <c r="AW70" i="319" s="1"/>
  <c r="AJ23" i="320"/>
  <c r="AE23" i="320"/>
  <c r="AJ25" i="320"/>
  <c r="AE25" i="320"/>
  <c r="AD25" i="320"/>
  <c r="AK25" i="320"/>
  <c r="AC25" i="320"/>
  <c r="AD24" i="320"/>
  <c r="AE24" i="320"/>
  <c r="AJ24" i="320"/>
  <c r="AK34" i="320"/>
  <c r="AC34" i="320"/>
  <c r="AK37" i="320"/>
  <c r="AC37" i="320"/>
  <c r="AT35" i="320"/>
  <c r="AO33" i="320"/>
  <c r="AJ45" i="320"/>
  <c r="AF45" i="320"/>
  <c r="AE45" i="320"/>
  <c r="AD45" i="320"/>
  <c r="AD47" i="320"/>
  <c r="AJ47" i="320"/>
  <c r="AF47" i="320"/>
  <c r="AE47" i="320"/>
  <c r="AC70" i="320"/>
  <c r="AK70" i="320"/>
  <c r="AD56" i="318"/>
  <c r="AJ56" i="318"/>
  <c r="AN55" i="318"/>
  <c r="AT56" i="318"/>
  <c r="P62" i="318"/>
  <c r="Z59" i="318" s="1"/>
  <c r="X62" i="318"/>
  <c r="AB59" i="318" s="1"/>
  <c r="AL59" i="318" s="1"/>
  <c r="AW59" i="318" s="1"/>
  <c r="BP57" i="318"/>
  <c r="BP62" i="318" s="1"/>
  <c r="BP60" i="318"/>
  <c r="O74" i="318"/>
  <c r="W74" i="318"/>
  <c r="AK69" i="318"/>
  <c r="AC69" i="318"/>
  <c r="AK13" i="319"/>
  <c r="AC13" i="319"/>
  <c r="AF12" i="319"/>
  <c r="BP14" i="319"/>
  <c r="AF15" i="319"/>
  <c r="BP15" i="319"/>
  <c r="AK15" i="319"/>
  <c r="AC15" i="319"/>
  <c r="O29" i="319"/>
  <c r="Z25" i="319" s="1"/>
  <c r="W29" i="319"/>
  <c r="AB25" i="319" s="1"/>
  <c r="AL25" i="319" s="1"/>
  <c r="AW25" i="319" s="1"/>
  <c r="BP27" i="319"/>
  <c r="BP29" i="319" s="1"/>
  <c r="C37" i="319"/>
  <c r="Q62" i="319"/>
  <c r="AA56" i="319" s="1"/>
  <c r="AO55" i="319"/>
  <c r="AT57" i="319"/>
  <c r="AL15" i="320"/>
  <c r="AW15" i="320" s="1"/>
  <c r="AC15" i="320"/>
  <c r="H16" i="320"/>
  <c r="P29" i="320"/>
  <c r="Z26" i="320" s="1"/>
  <c r="X29" i="320"/>
  <c r="AB26" i="320" s="1"/>
  <c r="AL26" i="320" s="1"/>
  <c r="AW26" i="320" s="1"/>
  <c r="AT25" i="320"/>
  <c r="AP22" i="320"/>
  <c r="AK56" i="322"/>
  <c r="AC56" i="322"/>
  <c r="AK58" i="320"/>
  <c r="AC58" i="320"/>
  <c r="AU69" i="320"/>
  <c r="AI13" i="321"/>
  <c r="C15" i="321"/>
  <c r="C17" i="321"/>
  <c r="AK12" i="321"/>
  <c r="AC12" i="321"/>
  <c r="AJ12" i="321"/>
  <c r="AF12" i="321"/>
  <c r="AD12" i="321"/>
  <c r="AQ11" i="321"/>
  <c r="AT15" i="321"/>
  <c r="AK14" i="321"/>
  <c r="AJ13" i="321"/>
  <c r="AF13" i="321"/>
  <c r="AD13" i="321"/>
  <c r="AV23" i="321"/>
  <c r="AM23" i="321"/>
  <c r="AK35" i="321"/>
  <c r="AC35" i="321"/>
  <c r="AJ46" i="321"/>
  <c r="AF46" i="321"/>
  <c r="AE46" i="321"/>
  <c r="AJ47" i="321"/>
  <c r="AF47" i="321"/>
  <c r="AI59" i="321"/>
  <c r="H59" i="321"/>
  <c r="H60" i="321"/>
  <c r="AK58" i="321"/>
  <c r="AC58" i="321"/>
  <c r="AE67" i="321"/>
  <c r="AF67" i="321"/>
  <c r="AD70" i="321"/>
  <c r="AF70" i="321"/>
  <c r="AF69" i="321"/>
  <c r="AV14" i="322"/>
  <c r="AJ15" i="322"/>
  <c r="AE15" i="322"/>
  <c r="AD15" i="322"/>
  <c r="AK37" i="322"/>
  <c r="AC37" i="322"/>
  <c r="Z67" i="322"/>
  <c r="M74" i="322"/>
  <c r="AB67" i="322"/>
  <c r="AL67" i="322" s="1"/>
  <c r="AW67" i="322" s="1"/>
  <c r="U74" i="322"/>
  <c r="AK70" i="322"/>
  <c r="AC70" i="322"/>
  <c r="AF15" i="323"/>
  <c r="AJ15" i="323"/>
  <c r="H58" i="318"/>
  <c r="N74" i="318"/>
  <c r="V74" i="318"/>
  <c r="AT47" i="319"/>
  <c r="H60" i="319"/>
  <c r="C71" i="319"/>
  <c r="AI67" i="319"/>
  <c r="C69" i="319"/>
  <c r="T74" i="319"/>
  <c r="AK68" i="319"/>
  <c r="AC68" i="319"/>
  <c r="AT68" i="319"/>
  <c r="AO66" i="319"/>
  <c r="AU69" i="319"/>
  <c r="BP72" i="319"/>
  <c r="R18" i="320"/>
  <c r="AA13" i="320" s="1"/>
  <c r="AV15" i="320"/>
  <c r="AM15" i="320"/>
  <c r="C27" i="320"/>
  <c r="C25" i="320"/>
  <c r="AI23" i="320"/>
  <c r="AU35" i="320"/>
  <c r="AK36" i="320"/>
  <c r="AC36" i="320"/>
  <c r="AT36" i="320"/>
  <c r="AP33" i="320"/>
  <c r="AC45" i="320"/>
  <c r="AU48" i="320"/>
  <c r="AE56" i="320"/>
  <c r="AD56" i="320"/>
  <c r="AJ56" i="320"/>
  <c r="AK59" i="320"/>
  <c r="AC59" i="320"/>
  <c r="AK68" i="320"/>
  <c r="Q73" i="320"/>
  <c r="AA67" i="320" s="1"/>
  <c r="Q74" i="320"/>
  <c r="AD69" i="320"/>
  <c r="AF69" i="320"/>
  <c r="AF67" i="320"/>
  <c r="AJ67" i="320"/>
  <c r="AE67" i="320"/>
  <c r="H15" i="321"/>
  <c r="AJ15" i="321"/>
  <c r="AE15" i="321"/>
  <c r="AD15" i="321"/>
  <c r="H16" i="321"/>
  <c r="AQ22" i="321"/>
  <c r="AT26" i="321"/>
  <c r="AK24" i="321"/>
  <c r="AC24" i="321"/>
  <c r="AK25" i="321"/>
  <c r="AC25" i="321"/>
  <c r="BP40" i="321"/>
  <c r="AD36" i="321"/>
  <c r="AF36" i="321"/>
  <c r="AE36" i="321"/>
  <c r="AJ36" i="321"/>
  <c r="AV45" i="321"/>
  <c r="AM45" i="321"/>
  <c r="AV48" i="321"/>
  <c r="AM48" i="321"/>
  <c r="AK46" i="321"/>
  <c r="AC46" i="321"/>
  <c r="AE56" i="321"/>
  <c r="AD56" i="321"/>
  <c r="AF56" i="321"/>
  <c r="AJ56" i="321"/>
  <c r="AD59" i="321"/>
  <c r="AJ59" i="321"/>
  <c r="M74" i="321"/>
  <c r="U74" i="321"/>
  <c r="AV15" i="322"/>
  <c r="AQ22" i="322"/>
  <c r="AT26" i="322"/>
  <c r="AK24" i="322"/>
  <c r="AC24" i="322"/>
  <c r="AQ33" i="322"/>
  <c r="AT37" i="322"/>
  <c r="AJ46" i="322"/>
  <c r="AF46" i="322"/>
  <c r="AE46" i="322"/>
  <c r="AE47" i="322"/>
  <c r="H71" i="318"/>
  <c r="C14" i="319"/>
  <c r="C16" i="319"/>
  <c r="H15" i="318"/>
  <c r="AI46" i="318"/>
  <c r="H49" i="318"/>
  <c r="C59" i="318"/>
  <c r="AI68" i="318"/>
  <c r="C70" i="318"/>
  <c r="H14" i="319"/>
  <c r="H15" i="319"/>
  <c r="AI36" i="319"/>
  <c r="N51" i="319"/>
  <c r="Z46" i="319" s="1"/>
  <c r="AD45" i="319" s="1"/>
  <c r="V51" i="319"/>
  <c r="AB46" i="319" s="1"/>
  <c r="AL46" i="319" s="1"/>
  <c r="AW46" i="319" s="1"/>
  <c r="AI46" i="319"/>
  <c r="AQ55" i="319"/>
  <c r="C60" i="319"/>
  <c r="C58" i="319"/>
  <c r="AI56" i="319"/>
  <c r="N62" i="319"/>
  <c r="Z57" i="319" s="1"/>
  <c r="AD56" i="319" s="1"/>
  <c r="V62" i="319"/>
  <c r="AB57" i="319" s="1"/>
  <c r="AL57" i="319" s="1"/>
  <c r="AW57" i="319" s="1"/>
  <c r="C61" i="319"/>
  <c r="AD69" i="319"/>
  <c r="M74" i="319"/>
  <c r="U74" i="319"/>
  <c r="AE69" i="319"/>
  <c r="BP70" i="319"/>
  <c r="BP73" i="319" s="1"/>
  <c r="T73" i="319"/>
  <c r="AA70" i="319" s="1"/>
  <c r="O18" i="320"/>
  <c r="Z14" i="320" s="1"/>
  <c r="W18" i="320"/>
  <c r="AB14" i="320" s="1"/>
  <c r="AL14" i="320" s="1"/>
  <c r="AW14" i="320" s="1"/>
  <c r="BP16" i="320"/>
  <c r="BP18" i="320" s="1"/>
  <c r="AO22" i="320"/>
  <c r="Q29" i="320"/>
  <c r="AA23" i="320" s="1"/>
  <c r="AD36" i="320"/>
  <c r="AJ36" i="320"/>
  <c r="AE35" i="320"/>
  <c r="AD35" i="320"/>
  <c r="AK46" i="320"/>
  <c r="AC46" i="320"/>
  <c r="AI48" i="320"/>
  <c r="H48" i="320"/>
  <c r="H49" i="320"/>
  <c r="AE48" i="320"/>
  <c r="AD48" i="320"/>
  <c r="BP48" i="320"/>
  <c r="AP55" i="320"/>
  <c r="BP56" i="320"/>
  <c r="BP62" i="320" s="1"/>
  <c r="H61" i="320"/>
  <c r="AI69" i="320"/>
  <c r="H72" i="320"/>
  <c r="P74" i="320"/>
  <c r="P73" i="320"/>
  <c r="Z70" i="320" s="1"/>
  <c r="X74" i="320"/>
  <c r="BP69" i="320"/>
  <c r="AT24" i="321"/>
  <c r="AO22" i="321"/>
  <c r="AJ26" i="321"/>
  <c r="AF26" i="321"/>
  <c r="AE26" i="321"/>
  <c r="AD26" i="321"/>
  <c r="AK34" i="321"/>
  <c r="S40" i="321"/>
  <c r="AA36" i="321" s="1"/>
  <c r="AT36" i="321"/>
  <c r="AP33" i="321"/>
  <c r="C60" i="321"/>
  <c r="C58" i="321"/>
  <c r="AI56" i="321"/>
  <c r="N62" i="321"/>
  <c r="Z57" i="321" s="1"/>
  <c r="V62" i="321"/>
  <c r="AB57" i="321" s="1"/>
  <c r="AJ58" i="321"/>
  <c r="AF58" i="321"/>
  <c r="AE58" i="321"/>
  <c r="AD58" i="321"/>
  <c r="AV56" i="321"/>
  <c r="AM56" i="321"/>
  <c r="AU69" i="321"/>
  <c r="AK67" i="321"/>
  <c r="AC67" i="321"/>
  <c r="AK13" i="322"/>
  <c r="AC13" i="322"/>
  <c r="C27" i="322"/>
  <c r="C25" i="322"/>
  <c r="AI23" i="322"/>
  <c r="AD24" i="322"/>
  <c r="AJ24" i="322"/>
  <c r="AE24" i="322"/>
  <c r="AV26" i="322"/>
  <c r="BP40" i="322"/>
  <c r="AK35" i="322"/>
  <c r="AC35" i="322"/>
  <c r="AT69" i="322"/>
  <c r="AP66" i="322"/>
  <c r="C49" i="318"/>
  <c r="AP33" i="318"/>
  <c r="C36" i="318"/>
  <c r="AI45" i="318"/>
  <c r="AI57" i="318"/>
  <c r="AI14" i="319"/>
  <c r="H39" i="319"/>
  <c r="H48" i="319"/>
  <c r="BP48" i="319"/>
  <c r="BP51" i="319" s="1"/>
  <c r="BP56" i="319"/>
  <c r="BP62" i="319" s="1"/>
  <c r="O62" i="319"/>
  <c r="Z58" i="319" s="1"/>
  <c r="W62" i="319"/>
  <c r="AB58" i="319" s="1"/>
  <c r="AL58" i="319" s="1"/>
  <c r="AW58" i="319" s="1"/>
  <c r="AC67" i="319"/>
  <c r="H17" i="320"/>
  <c r="AI14" i="320"/>
  <c r="C14" i="320"/>
  <c r="C16" i="320"/>
  <c r="BP23" i="320"/>
  <c r="AV26" i="320"/>
  <c r="AM26" i="320"/>
  <c r="BP26" i="320"/>
  <c r="BP27" i="320"/>
  <c r="AD34" i="320"/>
  <c r="AE34" i="320"/>
  <c r="AD37" i="320"/>
  <c r="AJ37" i="320"/>
  <c r="AF37" i="320"/>
  <c r="AF35" i="320"/>
  <c r="AQ33" i="320"/>
  <c r="AT37" i="320"/>
  <c r="BP51" i="320"/>
  <c r="AK48" i="320"/>
  <c r="AC48" i="320"/>
  <c r="H58" i="320"/>
  <c r="AK56" i="320"/>
  <c r="AC56" i="320"/>
  <c r="AJ58" i="320"/>
  <c r="AF58" i="320"/>
  <c r="R74" i="320"/>
  <c r="AK69" i="320"/>
  <c r="AC69" i="320"/>
  <c r="S74" i="320"/>
  <c r="C27" i="321"/>
  <c r="C25" i="321"/>
  <c r="AI23" i="321"/>
  <c r="AD24" i="321"/>
  <c r="AF24" i="321"/>
  <c r="AE24" i="321"/>
  <c r="AJ24" i="321"/>
  <c r="AJ25" i="321"/>
  <c r="AF25" i="321"/>
  <c r="AE25" i="321"/>
  <c r="BP28" i="321"/>
  <c r="AE35" i="321"/>
  <c r="AF37" i="321"/>
  <c r="M51" i="321"/>
  <c r="Z45" i="321" s="1"/>
  <c r="U51" i="321"/>
  <c r="AB45" i="321" s="1"/>
  <c r="AL45" i="321" s="1"/>
  <c r="AW45" i="321" s="1"/>
  <c r="AE47" i="321"/>
  <c r="AE48" i="321"/>
  <c r="AJ48" i="321"/>
  <c r="AF48" i="321"/>
  <c r="AK47" i="321"/>
  <c r="AC47" i="321"/>
  <c r="AK59" i="321"/>
  <c r="AC59" i="321"/>
  <c r="AK68" i="321"/>
  <c r="AJ67" i="321"/>
  <c r="BP69" i="321"/>
  <c r="AJ70" i="321"/>
  <c r="AK70" i="321"/>
  <c r="AC70" i="321"/>
  <c r="H17" i="322"/>
  <c r="AI14" i="322"/>
  <c r="H14" i="322"/>
  <c r="AL15" i="322"/>
  <c r="AW15" i="322" s="1"/>
  <c r="AC15" i="322"/>
  <c r="AV23" i="322"/>
  <c r="AM23" i="322"/>
  <c r="AJ25" i="322"/>
  <c r="AE25" i="322"/>
  <c r="AD25" i="322"/>
  <c r="AC48" i="322"/>
  <c r="AK48" i="322"/>
  <c r="AE14" i="323"/>
  <c r="AF14" i="323"/>
  <c r="AJ14" i="323"/>
  <c r="AI46" i="320"/>
  <c r="N62" i="320"/>
  <c r="Z57" i="320" s="1"/>
  <c r="AE59" i="320" s="1"/>
  <c r="V62" i="320"/>
  <c r="AB57" i="320" s="1"/>
  <c r="AL57" i="320" s="1"/>
  <c r="AW57" i="320" s="1"/>
  <c r="AI59" i="320"/>
  <c r="H60" i="320"/>
  <c r="AT67" i="320"/>
  <c r="BP71" i="320"/>
  <c r="R18" i="321"/>
  <c r="AA13" i="321" s="1"/>
  <c r="AV15" i="321"/>
  <c r="AM15" i="321"/>
  <c r="AJ23" i="321"/>
  <c r="AF23" i="321"/>
  <c r="AE23" i="321"/>
  <c r="T29" i="321"/>
  <c r="AA26" i="321" s="1"/>
  <c r="M40" i="321"/>
  <c r="Z34" i="321" s="1"/>
  <c r="U40" i="321"/>
  <c r="AB34" i="321" s="1"/>
  <c r="AD37" i="321"/>
  <c r="AF35" i="321"/>
  <c r="AQ33" i="321"/>
  <c r="AT37" i="321"/>
  <c r="C47" i="321"/>
  <c r="AI45" i="321"/>
  <c r="C49" i="321"/>
  <c r="AV57" i="321"/>
  <c r="BP61" i="321"/>
  <c r="BP67" i="321"/>
  <c r="P74" i="321"/>
  <c r="BP70" i="321"/>
  <c r="AT15" i="322"/>
  <c r="AC23" i="322"/>
  <c r="AD36" i="322"/>
  <c r="AJ36" i="322"/>
  <c r="AF36" i="322"/>
  <c r="AT35" i="322"/>
  <c r="AO33" i="322"/>
  <c r="AK36" i="322"/>
  <c r="AC36" i="322"/>
  <c r="C49" i="322"/>
  <c r="C47" i="322"/>
  <c r="AI45" i="322"/>
  <c r="AU47" i="322"/>
  <c r="AD59" i="322"/>
  <c r="AF59" i="322"/>
  <c r="AJ59" i="322"/>
  <c r="AC58" i="322"/>
  <c r="AC59" i="322"/>
  <c r="S73" i="322"/>
  <c r="AJ68" i="322"/>
  <c r="AF68" i="322"/>
  <c r="AD68" i="322"/>
  <c r="O74" i="322"/>
  <c r="Z69" i="322"/>
  <c r="H17" i="323"/>
  <c r="AI14" i="323"/>
  <c r="H14" i="323"/>
  <c r="AJ24" i="323"/>
  <c r="AF24" i="323"/>
  <c r="AE24" i="323"/>
  <c r="AK58" i="323"/>
  <c r="AC58" i="323"/>
  <c r="C36" i="320"/>
  <c r="AI57" i="320"/>
  <c r="N73" i="320"/>
  <c r="Z68" i="320" s="1"/>
  <c r="V73" i="320"/>
  <c r="AB68" i="320" s="1"/>
  <c r="AL68" i="320" s="1"/>
  <c r="AW68" i="320" s="1"/>
  <c r="T74" i="320"/>
  <c r="AI70" i="320"/>
  <c r="H71" i="320"/>
  <c r="O18" i="321"/>
  <c r="Z14" i="321" s="1"/>
  <c r="W18" i="321"/>
  <c r="AB14" i="321" s="1"/>
  <c r="AL14" i="321" s="1"/>
  <c r="AW14" i="321" s="1"/>
  <c r="BP16" i="321"/>
  <c r="AC23" i="321"/>
  <c r="BP29" i="321"/>
  <c r="AJ37" i="321"/>
  <c r="AD35" i="321"/>
  <c r="AI48" i="321"/>
  <c r="H48" i="321"/>
  <c r="H49" i="321"/>
  <c r="AC56" i="321"/>
  <c r="BP56" i="321"/>
  <c r="AI70" i="321"/>
  <c r="H70" i="321"/>
  <c r="S73" i="321"/>
  <c r="AA69" i="321" s="1"/>
  <c r="Q74" i="321"/>
  <c r="AD69" i="321"/>
  <c r="R74" i="321"/>
  <c r="AJ13" i="322"/>
  <c r="AF13" i="322"/>
  <c r="AD13" i="322"/>
  <c r="AV12" i="322"/>
  <c r="AM12" i="322"/>
  <c r="BP18" i="322"/>
  <c r="BP16" i="322"/>
  <c r="AD34" i="322"/>
  <c r="AJ34" i="322"/>
  <c r="AF34" i="322"/>
  <c r="AD37" i="322"/>
  <c r="AJ37" i="322"/>
  <c r="AF37" i="322"/>
  <c r="AE36" i="322"/>
  <c r="AV57" i="322"/>
  <c r="AK58" i="322"/>
  <c r="AM59" i="322"/>
  <c r="AV59" i="322"/>
  <c r="BP61" i="322"/>
  <c r="AI70" i="322"/>
  <c r="AO11" i="323"/>
  <c r="AT13" i="323"/>
  <c r="AK12" i="323"/>
  <c r="AV14" i="323"/>
  <c r="AM14" i="323"/>
  <c r="AU23" i="323"/>
  <c r="AD24" i="323"/>
  <c r="AV34" i="323"/>
  <c r="AK56" i="323"/>
  <c r="AC56" i="323"/>
  <c r="Z69" i="323"/>
  <c r="O74" i="323"/>
  <c r="AB69" i="323"/>
  <c r="AL69" i="323" s="1"/>
  <c r="AW69" i="323" s="1"/>
  <c r="W74" i="323"/>
  <c r="H37" i="319"/>
  <c r="H69" i="319"/>
  <c r="H37" i="320"/>
  <c r="R62" i="320"/>
  <c r="AA57" i="320" s="1"/>
  <c r="AI56" i="320"/>
  <c r="H17" i="321"/>
  <c r="AI14" i="321"/>
  <c r="C14" i="321"/>
  <c r="C16" i="321"/>
  <c r="AD23" i="321"/>
  <c r="C26" i="321"/>
  <c r="AO33" i="321"/>
  <c r="T40" i="321"/>
  <c r="AA37" i="321" s="1"/>
  <c r="AJ35" i="321"/>
  <c r="AE37" i="321"/>
  <c r="AP44" i="321"/>
  <c r="AC45" i="321"/>
  <c r="BP45" i="321"/>
  <c r="BP51" i="321" s="1"/>
  <c r="AI46" i="321"/>
  <c r="AI58" i="321"/>
  <c r="BP59" i="321"/>
  <c r="C71" i="321"/>
  <c r="AI67" i="321"/>
  <c r="C69" i="321"/>
  <c r="N73" i="321"/>
  <c r="V73" i="321"/>
  <c r="T74" i="321"/>
  <c r="AT68" i="321"/>
  <c r="AO66" i="321"/>
  <c r="BP71" i="321"/>
  <c r="O18" i="322"/>
  <c r="Z14" i="322" s="1"/>
  <c r="W18" i="322"/>
  <c r="AB14" i="322" s="1"/>
  <c r="AL14" i="322" s="1"/>
  <c r="AW14" i="322" s="1"/>
  <c r="AJ23" i="322"/>
  <c r="AE23" i="322"/>
  <c r="AD23" i="322"/>
  <c r="BP29" i="322"/>
  <c r="P29" i="322"/>
  <c r="Z26" i="322" s="1"/>
  <c r="AF23" i="322" s="1"/>
  <c r="X29" i="322"/>
  <c r="AB26" i="322" s="1"/>
  <c r="AK25" i="322"/>
  <c r="AC25" i="322"/>
  <c r="AT36" i="322"/>
  <c r="AP33" i="322"/>
  <c r="AE37" i="322"/>
  <c r="AD35" i="322"/>
  <c r="AJ35" i="322"/>
  <c r="AF35" i="322"/>
  <c r="AK46" i="322"/>
  <c r="AC46" i="322"/>
  <c r="H48" i="322"/>
  <c r="AI48" i="322"/>
  <c r="S51" i="322"/>
  <c r="AA47" i="322" s="1"/>
  <c r="BP47" i="322"/>
  <c r="BP51" i="322" s="1"/>
  <c r="AF47" i="322"/>
  <c r="AF56" i="322"/>
  <c r="AJ56" i="322"/>
  <c r="AE56" i="322"/>
  <c r="AV68" i="322"/>
  <c r="AM68" i="322"/>
  <c r="H71" i="322"/>
  <c r="W74" i="322"/>
  <c r="AB69" i="322"/>
  <c r="AL69" i="322" s="1"/>
  <c r="AW69" i="322" s="1"/>
  <c r="AV13" i="323"/>
  <c r="AC26" i="323"/>
  <c r="AK26" i="323"/>
  <c r="AK12" i="324"/>
  <c r="AC12" i="324"/>
  <c r="AD12" i="322"/>
  <c r="H15" i="322"/>
  <c r="H16" i="322"/>
  <c r="C17" i="322"/>
  <c r="Q51" i="322"/>
  <c r="AA45" i="322" s="1"/>
  <c r="AI46" i="322"/>
  <c r="N62" i="322"/>
  <c r="Z57" i="322" s="1"/>
  <c r="V62" i="322"/>
  <c r="AB57" i="322" s="1"/>
  <c r="T74" i="322"/>
  <c r="AC68" i="322"/>
  <c r="AU70" i="322"/>
  <c r="AD70" i="322"/>
  <c r="BP12" i="323"/>
  <c r="BP23" i="323"/>
  <c r="BP29" i="323" s="1"/>
  <c r="AJ25" i="323"/>
  <c r="AF25" i="323"/>
  <c r="AE25" i="323"/>
  <c r="AD25" i="323"/>
  <c r="AV25" i="323"/>
  <c r="AM25" i="323"/>
  <c r="AE36" i="323"/>
  <c r="AD36" i="323"/>
  <c r="AJ36" i="323"/>
  <c r="AF36" i="323"/>
  <c r="AV35" i="323"/>
  <c r="AM35" i="323"/>
  <c r="AV36" i="323"/>
  <c r="AM36" i="323"/>
  <c r="AK45" i="323"/>
  <c r="AC45" i="323"/>
  <c r="AJ48" i="323"/>
  <c r="AE48" i="323"/>
  <c r="H60" i="323"/>
  <c r="AI59" i="323"/>
  <c r="AJ57" i="323"/>
  <c r="AF57" i="323"/>
  <c r="AE57" i="323"/>
  <c r="AD57" i="323"/>
  <c r="AJ56" i="323"/>
  <c r="AF56" i="323"/>
  <c r="AE56" i="323"/>
  <c r="AD56" i="323"/>
  <c r="AP55" i="323"/>
  <c r="AT58" i="323"/>
  <c r="BP73" i="323"/>
  <c r="AL67" i="323"/>
  <c r="AW67" i="323" s="1"/>
  <c r="AC67" i="323"/>
  <c r="AK15" i="324"/>
  <c r="AC15" i="324"/>
  <c r="AU24" i="324"/>
  <c r="AK45" i="324"/>
  <c r="AC45" i="324"/>
  <c r="AT57" i="324"/>
  <c r="AO55" i="324"/>
  <c r="AK56" i="324"/>
  <c r="AC56" i="324"/>
  <c r="C36" i="321"/>
  <c r="C37" i="321"/>
  <c r="AI57" i="321"/>
  <c r="AE12" i="322"/>
  <c r="C36" i="322"/>
  <c r="C37" i="322"/>
  <c r="BP57" i="322"/>
  <c r="BP68" i="322"/>
  <c r="AE70" i="322"/>
  <c r="BP71" i="322"/>
  <c r="H72" i="322"/>
  <c r="AQ11" i="323"/>
  <c r="M18" i="323"/>
  <c r="Z12" i="323" s="1"/>
  <c r="U18" i="323"/>
  <c r="AB12" i="323" s="1"/>
  <c r="AL12" i="323" s="1"/>
  <c r="AW12" i="323" s="1"/>
  <c r="BP13" i="323"/>
  <c r="AC14" i="323"/>
  <c r="BP14" i="323"/>
  <c r="AV15" i="323"/>
  <c r="AM15" i="323"/>
  <c r="BP15" i="323"/>
  <c r="AE23" i="323"/>
  <c r="AD23" i="323"/>
  <c r="AF23" i="323"/>
  <c r="H27" i="323"/>
  <c r="AI26" i="323"/>
  <c r="AE37" i="323"/>
  <c r="AD37" i="323"/>
  <c r="AQ35" i="323"/>
  <c r="AF37" i="323"/>
  <c r="AT48" i="323"/>
  <c r="AQ44" i="323"/>
  <c r="S51" i="323"/>
  <c r="AA47" i="323" s="1"/>
  <c r="BP50" i="323"/>
  <c r="AV59" i="323"/>
  <c r="AM59" i="323"/>
  <c r="H59" i="323"/>
  <c r="AK57" i="323"/>
  <c r="AC57" i="323"/>
  <c r="AJ59" i="323"/>
  <c r="AF59" i="323"/>
  <c r="AE59" i="323"/>
  <c r="AD59" i="323"/>
  <c r="AT68" i="323"/>
  <c r="AO66" i="323"/>
  <c r="C15" i="324"/>
  <c r="AI13" i="324"/>
  <c r="C17" i="324"/>
  <c r="AJ12" i="324"/>
  <c r="AF12" i="324"/>
  <c r="AE12" i="324"/>
  <c r="AD12" i="324"/>
  <c r="AJ14" i="324"/>
  <c r="AF14" i="324"/>
  <c r="AE14" i="324"/>
  <c r="AD14" i="324"/>
  <c r="AD25" i="324"/>
  <c r="AJ25" i="324"/>
  <c r="AF25" i="324"/>
  <c r="AK34" i="324"/>
  <c r="AC34" i="324"/>
  <c r="AT15" i="325"/>
  <c r="AQ11" i="325"/>
  <c r="H37" i="321"/>
  <c r="H69" i="321"/>
  <c r="AF12" i="322"/>
  <c r="AJ12" i="322"/>
  <c r="H37" i="322"/>
  <c r="M51" i="322"/>
  <c r="Z45" i="322" s="1"/>
  <c r="U51" i="322"/>
  <c r="AB45" i="322" s="1"/>
  <c r="AL45" i="322" s="1"/>
  <c r="AW45" i="322" s="1"/>
  <c r="H47" i="322"/>
  <c r="AI47" i="322"/>
  <c r="AE48" i="322"/>
  <c r="AJ48" i="322"/>
  <c r="C58" i="322"/>
  <c r="AI58" i="322"/>
  <c r="BP60" i="322"/>
  <c r="P74" i="322"/>
  <c r="X74" i="322"/>
  <c r="Q73" i="322"/>
  <c r="AF70" i="322"/>
  <c r="C71" i="322"/>
  <c r="V74" i="322"/>
  <c r="N18" i="323"/>
  <c r="Z13" i="323" s="1"/>
  <c r="V18" i="323"/>
  <c r="AB13" i="323" s="1"/>
  <c r="AL13" i="323" s="1"/>
  <c r="C27" i="323"/>
  <c r="AI23" i="323"/>
  <c r="AJ26" i="323"/>
  <c r="AF26" i="323"/>
  <c r="AD26" i="323"/>
  <c r="AI34" i="323"/>
  <c r="C36" i="323"/>
  <c r="AE35" i="323"/>
  <c r="AJ35" i="323"/>
  <c r="AF35" i="323"/>
  <c r="AU37" i="323"/>
  <c r="AG37" i="323"/>
  <c r="AQ36" i="323" s="1"/>
  <c r="AK48" i="323"/>
  <c r="AC48" i="323"/>
  <c r="AO44" i="323"/>
  <c r="AT46" i="323"/>
  <c r="AJ45" i="323"/>
  <c r="AF45" i="323"/>
  <c r="AE45" i="323"/>
  <c r="C60" i="323"/>
  <c r="C58" i="323"/>
  <c r="AI56" i="323"/>
  <c r="AJ15" i="324"/>
  <c r="AF15" i="324"/>
  <c r="AE15" i="324"/>
  <c r="AD15" i="324"/>
  <c r="C28" i="324"/>
  <c r="AI24" i="324"/>
  <c r="C26" i="324"/>
  <c r="AK23" i="324"/>
  <c r="AK37" i="324"/>
  <c r="AC37" i="324"/>
  <c r="H39" i="323"/>
  <c r="AI36" i="323"/>
  <c r="H36" i="323"/>
  <c r="AV37" i="323"/>
  <c r="AM37" i="323"/>
  <c r="BP37" i="323"/>
  <c r="AD46" i="323"/>
  <c r="AJ46" i="323"/>
  <c r="AI57" i="323"/>
  <c r="AU58" i="323"/>
  <c r="AC59" i="323"/>
  <c r="AV67" i="323"/>
  <c r="AM67" i="323"/>
  <c r="U74" i="323"/>
  <c r="P73" i="323"/>
  <c r="Z70" i="323" s="1"/>
  <c r="P74" i="323"/>
  <c r="X73" i="323"/>
  <c r="AB70" i="323" s="1"/>
  <c r="AL70" i="323" s="1"/>
  <c r="AW70" i="323" s="1"/>
  <c r="X74" i="323"/>
  <c r="AK13" i="324"/>
  <c r="AC13" i="324"/>
  <c r="AK24" i="324"/>
  <c r="AC24" i="324"/>
  <c r="AJ26" i="324"/>
  <c r="AF26" i="324"/>
  <c r="AE26" i="324"/>
  <c r="BP24" i="324"/>
  <c r="BP29" i="324" s="1"/>
  <c r="AE24" i="324"/>
  <c r="C50" i="324"/>
  <c r="C48" i="324"/>
  <c r="AI46" i="324"/>
  <c r="AD45" i="324"/>
  <c r="AF45" i="324"/>
  <c r="AJ45" i="324"/>
  <c r="AJ48" i="324"/>
  <c r="AD48" i="324"/>
  <c r="AE48" i="324"/>
  <c r="AK57" i="324"/>
  <c r="AC57" i="324"/>
  <c r="AK48" i="325"/>
  <c r="AC48" i="325"/>
  <c r="H15" i="323"/>
  <c r="H16" i="323"/>
  <c r="C17" i="323"/>
  <c r="Q29" i="323"/>
  <c r="AA23" i="323" s="1"/>
  <c r="BP34" i="323"/>
  <c r="BP40" i="323" s="1"/>
  <c r="BP39" i="323"/>
  <c r="O51" i="323"/>
  <c r="Z47" i="323" s="1"/>
  <c r="W51" i="323"/>
  <c r="AB47" i="323" s="1"/>
  <c r="AL47" i="323" s="1"/>
  <c r="AW47" i="323" s="1"/>
  <c r="AE46" i="323"/>
  <c r="AD58" i="323"/>
  <c r="AE58" i="323"/>
  <c r="C71" i="323"/>
  <c r="AI67" i="323"/>
  <c r="C69" i="323"/>
  <c r="AJ68" i="323"/>
  <c r="AF68" i="323"/>
  <c r="AK69" i="323"/>
  <c r="AC69" i="323"/>
  <c r="R74" i="323"/>
  <c r="M73" i="323"/>
  <c r="AP22" i="324"/>
  <c r="AK35" i="324"/>
  <c r="AK59" i="324"/>
  <c r="AD58" i="324"/>
  <c r="AF58" i="324"/>
  <c r="AJ58" i="324"/>
  <c r="AE58" i="324"/>
  <c r="AK34" i="325"/>
  <c r="AC34" i="325"/>
  <c r="AI57" i="322"/>
  <c r="R29" i="323"/>
  <c r="AA24" i="323" s="1"/>
  <c r="C26" i="323"/>
  <c r="M40" i="323"/>
  <c r="Z34" i="323" s="1"/>
  <c r="U40" i="323"/>
  <c r="AB34" i="323" s="1"/>
  <c r="R51" i="323"/>
  <c r="AA46" i="323" s="1"/>
  <c r="AT45" i="323"/>
  <c r="AN44" i="323"/>
  <c r="AF46" i="323"/>
  <c r="BP47" i="323"/>
  <c r="BP51" i="323" s="1"/>
  <c r="BP48" i="323"/>
  <c r="AF58" i="323"/>
  <c r="C59" i="323"/>
  <c r="T73" i="323"/>
  <c r="AE68" i="323"/>
  <c r="AT15" i="324"/>
  <c r="AQ11" i="324"/>
  <c r="AK14" i="324"/>
  <c r="AC14" i="324"/>
  <c r="AJ13" i="324"/>
  <c r="AF13" i="324"/>
  <c r="AE13" i="324"/>
  <c r="H16" i="324"/>
  <c r="BP18" i="324"/>
  <c r="AF24" i="324"/>
  <c r="AD36" i="324"/>
  <c r="AJ36" i="324"/>
  <c r="AF36" i="324"/>
  <c r="AE34" i="324"/>
  <c r="BP18" i="325"/>
  <c r="R73" i="323"/>
  <c r="AA68" i="323" s="1"/>
  <c r="AT35" i="324"/>
  <c r="AO33" i="324"/>
  <c r="R51" i="324"/>
  <c r="AA46" i="324" s="1"/>
  <c r="AI47" i="324"/>
  <c r="H50" i="324"/>
  <c r="H47" i="324"/>
  <c r="AD46" i="324"/>
  <c r="AF46" i="324"/>
  <c r="C70" i="324"/>
  <c r="AI68" i="324"/>
  <c r="C72" i="324"/>
  <c r="AK67" i="324"/>
  <c r="AC67" i="324"/>
  <c r="AD15" i="325"/>
  <c r="AJ15" i="325"/>
  <c r="AF15" i="325"/>
  <c r="AE15" i="325"/>
  <c r="AJ46" i="325"/>
  <c r="AF46" i="325"/>
  <c r="AE46" i="325"/>
  <c r="AD46" i="325"/>
  <c r="AE47" i="325"/>
  <c r="H37" i="323"/>
  <c r="H61" i="323"/>
  <c r="H69" i="323"/>
  <c r="AI70" i="323"/>
  <c r="AN22" i="324"/>
  <c r="M29" i="324"/>
  <c r="Z23" i="324" s="1"/>
  <c r="U29" i="324"/>
  <c r="AB23" i="324" s="1"/>
  <c r="AL23" i="324" s="1"/>
  <c r="AW23" i="324" s="1"/>
  <c r="S29" i="324"/>
  <c r="AA25" i="324" s="1"/>
  <c r="C25" i="324"/>
  <c r="AJ34" i="324"/>
  <c r="AF34" i="324"/>
  <c r="AD37" i="324"/>
  <c r="AJ37" i="324"/>
  <c r="AF37" i="324"/>
  <c r="AT36" i="324"/>
  <c r="AP33" i="324"/>
  <c r="BP62" i="324"/>
  <c r="AJ56" i="324"/>
  <c r="AF56" i="324"/>
  <c r="AE56" i="324"/>
  <c r="AD56" i="324"/>
  <c r="AK68" i="324"/>
  <c r="AC68" i="324"/>
  <c r="M74" i="324"/>
  <c r="U74" i="324"/>
  <c r="AK13" i="325"/>
  <c r="AC13" i="325"/>
  <c r="T18" i="325"/>
  <c r="AA15" i="325" s="1"/>
  <c r="AO11" i="325"/>
  <c r="AT13" i="325"/>
  <c r="AU23" i="325"/>
  <c r="AN11" i="324"/>
  <c r="C14" i="324"/>
  <c r="T29" i="324"/>
  <c r="AA26" i="324" s="1"/>
  <c r="S40" i="324"/>
  <c r="AA36" i="324" s="1"/>
  <c r="AQ33" i="324"/>
  <c r="AT37" i="324"/>
  <c r="T51" i="324"/>
  <c r="AA48" i="324" s="1"/>
  <c r="AJ46" i="324"/>
  <c r="AJ57" i="324"/>
  <c r="AE57" i="324"/>
  <c r="AD57" i="324"/>
  <c r="S62" i="324"/>
  <c r="AA58" i="324" s="1"/>
  <c r="AT59" i="324"/>
  <c r="AQ55" i="324"/>
  <c r="AI69" i="324"/>
  <c r="H72" i="324"/>
  <c r="P73" i="324"/>
  <c r="Z70" i="324" s="1"/>
  <c r="P74" i="324"/>
  <c r="X73" i="324"/>
  <c r="AB70" i="324" s="1"/>
  <c r="AL70" i="324" s="1"/>
  <c r="AW70" i="324" s="1"/>
  <c r="H69" i="324"/>
  <c r="Q74" i="324"/>
  <c r="AJ69" i="324"/>
  <c r="AF69" i="324"/>
  <c r="AE69" i="324"/>
  <c r="AT37" i="325"/>
  <c r="AQ33" i="325"/>
  <c r="AK47" i="324"/>
  <c r="BP47" i="324"/>
  <c r="BP51" i="324" s="1"/>
  <c r="AT58" i="324"/>
  <c r="H59" i="324"/>
  <c r="AD12" i="325"/>
  <c r="AJ12" i="325"/>
  <c r="AF12" i="325"/>
  <c r="AT12" i="325"/>
  <c r="AN11" i="325"/>
  <c r="AK35" i="325"/>
  <c r="AC35" i="325"/>
  <c r="AJ37" i="325"/>
  <c r="AD37" i="325"/>
  <c r="AE37" i="325"/>
  <c r="AK45" i="325"/>
  <c r="AC45" i="325"/>
  <c r="AK46" i="325"/>
  <c r="AC46" i="325"/>
  <c r="N40" i="324"/>
  <c r="Z35" i="324" s="1"/>
  <c r="AE36" i="324" s="1"/>
  <c r="V40" i="324"/>
  <c r="AB35" i="324" s="1"/>
  <c r="AL35" i="324" s="1"/>
  <c r="AW35" i="324" s="1"/>
  <c r="C36" i="324"/>
  <c r="C37" i="324"/>
  <c r="AI56" i="324"/>
  <c r="P62" i="324"/>
  <c r="Z59" i="324" s="1"/>
  <c r="X62" i="324"/>
  <c r="AB59" i="324" s="1"/>
  <c r="AL59" i="324" s="1"/>
  <c r="AW59" i="324" s="1"/>
  <c r="T73" i="324"/>
  <c r="BP68" i="324"/>
  <c r="BP73" i="324" s="1"/>
  <c r="M73" i="324"/>
  <c r="Z67" i="324" s="1"/>
  <c r="U73" i="324"/>
  <c r="AB67" i="324" s="1"/>
  <c r="AL67" i="324" s="1"/>
  <c r="AW67" i="324" s="1"/>
  <c r="R74" i="324"/>
  <c r="S74" i="324"/>
  <c r="AA69" i="324"/>
  <c r="AD13" i="325"/>
  <c r="AJ13" i="325"/>
  <c r="AF13" i="325"/>
  <c r="S18" i="325"/>
  <c r="AA14" i="325" s="1"/>
  <c r="AI26" i="325"/>
  <c r="H26" i="325"/>
  <c r="AK25" i="325"/>
  <c r="AC25" i="325"/>
  <c r="AK24" i="325"/>
  <c r="H36" i="324"/>
  <c r="H37" i="324"/>
  <c r="BP39" i="324"/>
  <c r="BP40" i="324" s="1"/>
  <c r="O51" i="324"/>
  <c r="Z47" i="324" s="1"/>
  <c r="AE46" i="324" s="1"/>
  <c r="W51" i="324"/>
  <c r="AB47" i="324" s="1"/>
  <c r="AL47" i="324" s="1"/>
  <c r="AW47" i="324" s="1"/>
  <c r="C58" i="324"/>
  <c r="O74" i="324"/>
  <c r="W74" i="324"/>
  <c r="AT70" i="324"/>
  <c r="AQ66" i="324"/>
  <c r="AE68" i="324"/>
  <c r="AD68" i="324"/>
  <c r="AK12" i="325"/>
  <c r="AC12" i="325"/>
  <c r="AD14" i="325"/>
  <c r="AJ14" i="325"/>
  <c r="AF14" i="325"/>
  <c r="AI24" i="325"/>
  <c r="C28" i="325"/>
  <c r="C26" i="325"/>
  <c r="AK23" i="325"/>
  <c r="AC23" i="325"/>
  <c r="AF23" i="325"/>
  <c r="AD23" i="325"/>
  <c r="AT35" i="325"/>
  <c r="AO33" i="325"/>
  <c r="AE45" i="325"/>
  <c r="AD45" i="325"/>
  <c r="AJ45" i="325"/>
  <c r="AF45" i="325"/>
  <c r="AV26" i="325"/>
  <c r="AU26" i="325"/>
  <c r="AT34" i="325"/>
  <c r="AN33" i="325"/>
  <c r="AK36" i="325"/>
  <c r="AE48" i="325"/>
  <c r="AT47" i="325"/>
  <c r="AP44" i="325"/>
  <c r="AU48" i="325"/>
  <c r="AJ56" i="325"/>
  <c r="AE56" i="325"/>
  <c r="AD56" i="325"/>
  <c r="AC68" i="325"/>
  <c r="AK68" i="325"/>
  <c r="C14" i="325"/>
  <c r="C15" i="325"/>
  <c r="O29" i="325"/>
  <c r="Z25" i="325" s="1"/>
  <c r="AE23" i="325" s="1"/>
  <c r="W29" i="325"/>
  <c r="AB25" i="325" s="1"/>
  <c r="AL25" i="325" s="1"/>
  <c r="AW25" i="325" s="1"/>
  <c r="T40" i="325"/>
  <c r="AA37" i="325" s="1"/>
  <c r="U51" i="325"/>
  <c r="AB45" i="325" s="1"/>
  <c r="AL45" i="325" s="1"/>
  <c r="AW45" i="325" s="1"/>
  <c r="H48" i="325"/>
  <c r="H49" i="325"/>
  <c r="AI48" i="325"/>
  <c r="S51" i="325"/>
  <c r="AA47" i="325" s="1"/>
  <c r="AD47" i="325"/>
  <c r="AK57" i="325"/>
  <c r="AC57" i="325"/>
  <c r="C72" i="325"/>
  <c r="C70" i="325"/>
  <c r="AI68" i="325"/>
  <c r="AC67" i="325"/>
  <c r="AK67" i="325"/>
  <c r="AJ67" i="325"/>
  <c r="AD67" i="325"/>
  <c r="H15" i="325"/>
  <c r="AI23" i="325"/>
  <c r="C27" i="325"/>
  <c r="C25" i="325"/>
  <c r="N29" i="325"/>
  <c r="Z24" i="325" s="1"/>
  <c r="V29" i="325"/>
  <c r="AB24" i="325" s="1"/>
  <c r="AL24" i="325" s="1"/>
  <c r="AW24" i="325" s="1"/>
  <c r="AL26" i="325"/>
  <c r="AW26" i="325" s="1"/>
  <c r="AC26" i="325"/>
  <c r="AJ34" i="325"/>
  <c r="AF34" i="325"/>
  <c r="AD34" i="325"/>
  <c r="BP62" i="325"/>
  <c r="AM58" i="325"/>
  <c r="AV58" i="325"/>
  <c r="AP22" i="325"/>
  <c r="O40" i="325"/>
  <c r="Z36" i="325" s="1"/>
  <c r="W40" i="325"/>
  <c r="AB36" i="325" s="1"/>
  <c r="AL36" i="325" s="1"/>
  <c r="AW36" i="325" s="1"/>
  <c r="AT36" i="325"/>
  <c r="AP33" i="325"/>
  <c r="BP45" i="325"/>
  <c r="BP46" i="325"/>
  <c r="C60" i="325"/>
  <c r="C58" i="325"/>
  <c r="AJ57" i="325"/>
  <c r="AE57" i="325"/>
  <c r="AI56" i="325"/>
  <c r="AD57" i="325"/>
  <c r="AE58" i="325"/>
  <c r="AD58" i="325"/>
  <c r="AT58" i="325"/>
  <c r="AK69" i="325"/>
  <c r="AC69" i="325"/>
  <c r="AE26" i="325"/>
  <c r="AD26" i="325"/>
  <c r="BP25" i="325"/>
  <c r="BP26" i="325"/>
  <c r="BP29" i="325" s="1"/>
  <c r="AJ35" i="325"/>
  <c r="AF35" i="325"/>
  <c r="C47" i="325"/>
  <c r="AI45" i="325"/>
  <c r="AD48" i="325"/>
  <c r="AJ47" i="325"/>
  <c r="AF47" i="325"/>
  <c r="P62" i="325"/>
  <c r="Z59" i="325" s="1"/>
  <c r="AF56" i="325" s="1"/>
  <c r="X62" i="325"/>
  <c r="AB59" i="325" s="1"/>
  <c r="AL59" i="325" s="1"/>
  <c r="AW59" i="325" s="1"/>
  <c r="AJ58" i="325"/>
  <c r="C69" i="325"/>
  <c r="C71" i="325"/>
  <c r="AJ68" i="325"/>
  <c r="AF68" i="325"/>
  <c r="AD68" i="325"/>
  <c r="AI67" i="325"/>
  <c r="T74" i="325"/>
  <c r="T73" i="325"/>
  <c r="AA70" i="325" s="1"/>
  <c r="N74" i="325"/>
  <c r="V74" i="325"/>
  <c r="AI46" i="325"/>
  <c r="C48" i="325"/>
  <c r="O73" i="325"/>
  <c r="Z69" i="325" s="1"/>
  <c r="AE67" i="325" s="1"/>
  <c r="W74" i="325"/>
  <c r="BP68" i="325"/>
  <c r="BP73" i="325" s="1"/>
  <c r="C36" i="325"/>
  <c r="T62" i="325"/>
  <c r="AA59" i="325" s="1"/>
  <c r="C59" i="325"/>
  <c r="AI59" i="325"/>
  <c r="AT69" i="325"/>
  <c r="AP66" i="325"/>
  <c r="P73" i="325"/>
  <c r="Z70" i="325" s="1"/>
  <c r="X74" i="325"/>
  <c r="X73" i="325"/>
  <c r="AB70" i="325" s="1"/>
  <c r="AL70" i="325" s="1"/>
  <c r="AW70" i="325" s="1"/>
  <c r="H69" i="325"/>
  <c r="Q74" i="325"/>
  <c r="R74" i="325"/>
  <c r="H72" i="325"/>
  <c r="H70" i="325"/>
  <c r="H71" i="325"/>
  <c r="S74" i="325"/>
  <c r="AK12" i="314"/>
  <c r="AC12" i="314"/>
  <c r="AT15" i="314"/>
  <c r="AQ11" i="314"/>
  <c r="AK14" i="314"/>
  <c r="AC14" i="314"/>
  <c r="AK15" i="314"/>
  <c r="AC15" i="314"/>
  <c r="AJ24" i="314"/>
  <c r="AF24" i="314"/>
  <c r="AE24" i="314"/>
  <c r="AD24" i="314"/>
  <c r="AE25" i="314"/>
  <c r="AD25" i="314"/>
  <c r="AJ25" i="314"/>
  <c r="AF25" i="314"/>
  <c r="BP40" i="314"/>
  <c r="AJ37" i="314"/>
  <c r="AF37" i="314"/>
  <c r="AE37" i="314"/>
  <c r="AD37" i="314"/>
  <c r="AK46" i="314"/>
  <c r="AC46" i="314"/>
  <c r="AJ48" i="314"/>
  <c r="AF48" i="314"/>
  <c r="AE48" i="314"/>
  <c r="AD48" i="314"/>
  <c r="AD57" i="314"/>
  <c r="AJ57" i="314"/>
  <c r="AF57" i="314"/>
  <c r="AE57" i="314"/>
  <c r="BP73" i="314"/>
  <c r="M74" i="314"/>
  <c r="U74" i="314"/>
  <c r="AK67" i="314"/>
  <c r="AC67" i="314"/>
  <c r="AK12" i="315"/>
  <c r="AC12" i="315"/>
  <c r="AK13" i="314"/>
  <c r="AC13" i="314"/>
  <c r="BP18" i="314"/>
  <c r="AK23" i="314"/>
  <c r="AC23" i="314"/>
  <c r="AD26" i="314"/>
  <c r="AJ26" i="314"/>
  <c r="AF26" i="314"/>
  <c r="AE26" i="314"/>
  <c r="AK25" i="314"/>
  <c r="AC25" i="314"/>
  <c r="AK34" i="314"/>
  <c r="AC34" i="314"/>
  <c r="AD45" i="314"/>
  <c r="AJ45" i="314"/>
  <c r="AF45" i="314"/>
  <c r="AE45" i="314"/>
  <c r="BP62" i="314"/>
  <c r="AE58" i="314"/>
  <c r="AD58" i="314"/>
  <c r="AJ58" i="314"/>
  <c r="AF58" i="314"/>
  <c r="AA68" i="314"/>
  <c r="R74" i="314"/>
  <c r="AJ14" i="314"/>
  <c r="AF14" i="314"/>
  <c r="AD14" i="314"/>
  <c r="AE14" i="314"/>
  <c r="AT26" i="314"/>
  <c r="AQ22" i="314"/>
  <c r="AK35" i="314"/>
  <c r="AC35" i="314"/>
  <c r="AK37" i="314"/>
  <c r="AC37" i="314"/>
  <c r="AK36" i="314"/>
  <c r="AC36" i="314"/>
  <c r="AE46" i="314"/>
  <c r="AD46" i="314"/>
  <c r="AJ46" i="314"/>
  <c r="AF46" i="314"/>
  <c r="AT48" i="314"/>
  <c r="AQ44" i="314"/>
  <c r="AK47" i="314"/>
  <c r="AC47" i="314"/>
  <c r="AJ47" i="314"/>
  <c r="AF47" i="314"/>
  <c r="AE47" i="314"/>
  <c r="AD47" i="314"/>
  <c r="AK57" i="314"/>
  <c r="AC57" i="314"/>
  <c r="AJ59" i="314"/>
  <c r="AF59" i="314"/>
  <c r="AE59" i="314"/>
  <c r="AD59" i="314"/>
  <c r="AJ67" i="314"/>
  <c r="AF67" i="314"/>
  <c r="AD67" i="314"/>
  <c r="AK70" i="314"/>
  <c r="AC70" i="314"/>
  <c r="AJ13" i="314"/>
  <c r="AF13" i="314"/>
  <c r="AD13" i="314"/>
  <c r="AE13" i="314"/>
  <c r="AJ15" i="314"/>
  <c r="AF15" i="314"/>
  <c r="AE15" i="314"/>
  <c r="AD15" i="314"/>
  <c r="AD23" i="314"/>
  <c r="AJ23" i="314"/>
  <c r="AF23" i="314"/>
  <c r="AE23" i="314"/>
  <c r="AK26" i="314"/>
  <c r="AC26" i="314"/>
  <c r="AK24" i="314"/>
  <c r="AC24" i="314"/>
  <c r="AJ34" i="314"/>
  <c r="AF34" i="314"/>
  <c r="AE34" i="314"/>
  <c r="AD34" i="314"/>
  <c r="AJ36" i="314"/>
  <c r="AF36" i="314"/>
  <c r="AE36" i="314"/>
  <c r="AD36" i="314"/>
  <c r="AJ35" i="314"/>
  <c r="AF35" i="314"/>
  <c r="AE35" i="314"/>
  <c r="AD35" i="314"/>
  <c r="AK45" i="314"/>
  <c r="AC45" i="314"/>
  <c r="BP51" i="314"/>
  <c r="AK48" i="314"/>
  <c r="AC48" i="314"/>
  <c r="AJ56" i="314"/>
  <c r="AF56" i="314"/>
  <c r="AE56" i="314"/>
  <c r="AD56" i="314"/>
  <c r="AK58" i="314"/>
  <c r="AC58" i="314"/>
  <c r="AK56" i="314"/>
  <c r="AC56" i="314"/>
  <c r="AK59" i="314"/>
  <c r="AC59" i="314"/>
  <c r="AD68" i="314"/>
  <c r="AJ68" i="314"/>
  <c r="AF68" i="314"/>
  <c r="O74" i="314"/>
  <c r="Z69" i="314"/>
  <c r="W74" i="314"/>
  <c r="AB69" i="314"/>
  <c r="AL69" i="314" s="1"/>
  <c r="AW69" i="314" s="1"/>
  <c r="AJ70" i="314"/>
  <c r="AF70" i="314"/>
  <c r="AE70" i="314"/>
  <c r="AD70" i="314"/>
  <c r="AD12" i="314"/>
  <c r="H15" i="314"/>
  <c r="H16" i="314"/>
  <c r="AE12" i="314"/>
  <c r="AI12" i="314"/>
  <c r="AI13" i="314"/>
  <c r="AI14" i="314"/>
  <c r="H17" i="314"/>
  <c r="AI23" i="314"/>
  <c r="AP33" i="314"/>
  <c r="C36" i="314"/>
  <c r="C37" i="314"/>
  <c r="AT37" i="314"/>
  <c r="AI45" i="314"/>
  <c r="C47" i="314"/>
  <c r="H48" i="314"/>
  <c r="AI57" i="314"/>
  <c r="H59" i="314"/>
  <c r="C69" i="314"/>
  <c r="H70" i="314"/>
  <c r="T74" i="314"/>
  <c r="AK13" i="315"/>
  <c r="AC13" i="315"/>
  <c r="AT12" i="315"/>
  <c r="AN11" i="315"/>
  <c r="AE15" i="315"/>
  <c r="AD15" i="315"/>
  <c r="AJ15" i="315"/>
  <c r="AF15" i="315"/>
  <c r="AK24" i="315"/>
  <c r="AC24" i="315"/>
  <c r="AQ22" i="315"/>
  <c r="AT26" i="315"/>
  <c r="AK25" i="315"/>
  <c r="AC25" i="315"/>
  <c r="AK34" i="315"/>
  <c r="AC34" i="315"/>
  <c r="BP40" i="315"/>
  <c r="AK37" i="315"/>
  <c r="AC37" i="315"/>
  <c r="AK45" i="315"/>
  <c r="AC45" i="315"/>
  <c r="AV47" i="315"/>
  <c r="AK57" i="315"/>
  <c r="AC57" i="315"/>
  <c r="AE58" i="315"/>
  <c r="AD58" i="315"/>
  <c r="AF58" i="315"/>
  <c r="AE57" i="315"/>
  <c r="AJ58" i="315"/>
  <c r="AL58" i="315"/>
  <c r="AW58" i="315" s="1"/>
  <c r="AC58" i="315"/>
  <c r="AF12" i="314"/>
  <c r="AJ12" i="314"/>
  <c r="C25" i="314"/>
  <c r="C28" i="314"/>
  <c r="H37" i="314"/>
  <c r="AI56" i="314"/>
  <c r="C58" i="314"/>
  <c r="AT58" i="314"/>
  <c r="AI59" i="314"/>
  <c r="H61" i="314"/>
  <c r="AO66" i="314"/>
  <c r="AI67" i="314"/>
  <c r="H69" i="314"/>
  <c r="AI70" i="314"/>
  <c r="S73" i="314"/>
  <c r="AA69" i="314" s="1"/>
  <c r="AD12" i="315"/>
  <c r="AT15" i="315"/>
  <c r="AQ11" i="315"/>
  <c r="AK14" i="315"/>
  <c r="AC14" i="315"/>
  <c r="AE23" i="315"/>
  <c r="AD23" i="315"/>
  <c r="AJ23" i="315"/>
  <c r="AF23" i="315"/>
  <c r="BP29" i="315"/>
  <c r="AK26" i="315"/>
  <c r="AC26" i="315"/>
  <c r="AK35" i="315"/>
  <c r="AC35" i="315"/>
  <c r="AJ36" i="315"/>
  <c r="AF36" i="315"/>
  <c r="AE36" i="315"/>
  <c r="AD36" i="315"/>
  <c r="AK46" i="315"/>
  <c r="AC46" i="315"/>
  <c r="AK48" i="315"/>
  <c r="AC48" i="315"/>
  <c r="AJ56" i="315"/>
  <c r="AF56" i="315"/>
  <c r="AE56" i="315"/>
  <c r="AD56" i="315"/>
  <c r="C14" i="314"/>
  <c r="C15" i="314"/>
  <c r="AI24" i="314"/>
  <c r="C50" i="314"/>
  <c r="AE13" i="315"/>
  <c r="AD13" i="315"/>
  <c r="AJ13" i="315"/>
  <c r="AF13" i="315"/>
  <c r="AK15" i="315"/>
  <c r="AC15" i="315"/>
  <c r="AJ24" i="315"/>
  <c r="AF24" i="315"/>
  <c r="AE24" i="315"/>
  <c r="AD24" i="315"/>
  <c r="AJ25" i="315"/>
  <c r="AF25" i="315"/>
  <c r="AE25" i="315"/>
  <c r="AD25" i="315"/>
  <c r="AJ34" i="315"/>
  <c r="AF34" i="315"/>
  <c r="AE34" i="315"/>
  <c r="AD34" i="315"/>
  <c r="AJ37" i="315"/>
  <c r="AF37" i="315"/>
  <c r="AE37" i="315"/>
  <c r="AD37" i="315"/>
  <c r="AE45" i="315"/>
  <c r="AD45" i="315"/>
  <c r="AJ45" i="315"/>
  <c r="AF45" i="315"/>
  <c r="AK67" i="315"/>
  <c r="AC67" i="315"/>
  <c r="AI46" i="314"/>
  <c r="AI13" i="315"/>
  <c r="C17" i="315"/>
  <c r="C15" i="315"/>
  <c r="AJ12" i="315"/>
  <c r="AF12" i="315"/>
  <c r="BP18" i="315"/>
  <c r="AE14" i="315"/>
  <c r="AD14" i="315"/>
  <c r="AJ14" i="315"/>
  <c r="AF14" i="315"/>
  <c r="AK23" i="315"/>
  <c r="AC23" i="315"/>
  <c r="AP22" i="315"/>
  <c r="AT25" i="315"/>
  <c r="AE26" i="315"/>
  <c r="AD26" i="315"/>
  <c r="AJ26" i="315"/>
  <c r="AF26" i="315"/>
  <c r="AJ35" i="315"/>
  <c r="AF35" i="315"/>
  <c r="AE35" i="315"/>
  <c r="AD35" i="315"/>
  <c r="AT37" i="315"/>
  <c r="AQ33" i="315"/>
  <c r="AK36" i="315"/>
  <c r="AC36" i="315"/>
  <c r="AJ46" i="315"/>
  <c r="AF46" i="315"/>
  <c r="AD46" i="315"/>
  <c r="AE48" i="315"/>
  <c r="AK56" i="315"/>
  <c r="AC56" i="315"/>
  <c r="AK59" i="315"/>
  <c r="AC59" i="315"/>
  <c r="AN22" i="315"/>
  <c r="C25" i="315"/>
  <c r="C28" i="315"/>
  <c r="H36" i="315"/>
  <c r="H37" i="315"/>
  <c r="H38" i="315"/>
  <c r="C39" i="315"/>
  <c r="AN44" i="315"/>
  <c r="H50" i="315"/>
  <c r="AI47" i="315"/>
  <c r="BP46" i="315"/>
  <c r="BP47" i="315"/>
  <c r="AD48" i="315"/>
  <c r="AI57" i="315"/>
  <c r="AD59" i="315"/>
  <c r="C61" i="315"/>
  <c r="AK68" i="315"/>
  <c r="AC68" i="315"/>
  <c r="AD69" i="315"/>
  <c r="AJ69" i="315"/>
  <c r="AE69" i="315"/>
  <c r="Q74" i="315"/>
  <c r="AK69" i="315"/>
  <c r="AC69" i="315"/>
  <c r="AK13" i="316"/>
  <c r="AC13" i="316"/>
  <c r="AK15" i="316"/>
  <c r="AC15" i="316"/>
  <c r="AK34" i="316"/>
  <c r="AC34" i="316"/>
  <c r="AV36" i="316"/>
  <c r="AV37" i="316"/>
  <c r="AM37" i="316"/>
  <c r="C14" i="315"/>
  <c r="AI24" i="315"/>
  <c r="H25" i="315"/>
  <c r="H27" i="315"/>
  <c r="H28" i="315"/>
  <c r="AI34" i="315"/>
  <c r="AI35" i="315"/>
  <c r="AI36" i="315"/>
  <c r="AU57" i="315"/>
  <c r="R74" i="315"/>
  <c r="AJ12" i="316"/>
  <c r="AF12" i="316"/>
  <c r="AE12" i="316"/>
  <c r="AD12" i="316"/>
  <c r="AJ14" i="316"/>
  <c r="AF14" i="316"/>
  <c r="AE14" i="316"/>
  <c r="AD14" i="316"/>
  <c r="AJ13" i="316"/>
  <c r="AF13" i="316"/>
  <c r="AE13" i="316"/>
  <c r="AD13" i="316"/>
  <c r="AK23" i="316"/>
  <c r="AC23" i="316"/>
  <c r="AD26" i="316"/>
  <c r="AJ26" i="316"/>
  <c r="AF26" i="316"/>
  <c r="H15" i="315"/>
  <c r="H16" i="315"/>
  <c r="H26" i="315"/>
  <c r="C48" i="315"/>
  <c r="C50" i="315"/>
  <c r="AI46" i="315"/>
  <c r="C47" i="315"/>
  <c r="AJ48" i="315"/>
  <c r="AV58" i="315"/>
  <c r="AM58" i="315"/>
  <c r="AJ59" i="315"/>
  <c r="AF59" i="315"/>
  <c r="AD57" i="315"/>
  <c r="T74" i="315"/>
  <c r="BP18" i="316"/>
  <c r="AJ15" i="316"/>
  <c r="AF15" i="316"/>
  <c r="AE15" i="316"/>
  <c r="AD15" i="316"/>
  <c r="AK14" i="316"/>
  <c r="AC14" i="316"/>
  <c r="AV24" i="316"/>
  <c r="AM24" i="316"/>
  <c r="AV25" i="316"/>
  <c r="AK26" i="316"/>
  <c r="AC26" i="316"/>
  <c r="AI14" i="315"/>
  <c r="C36" i="315"/>
  <c r="O51" i="315"/>
  <c r="Z47" i="315" s="1"/>
  <c r="W51" i="315"/>
  <c r="AB47" i="315" s="1"/>
  <c r="AL47" i="315" s="1"/>
  <c r="AW47" i="315" s="1"/>
  <c r="H47" i="315"/>
  <c r="AI48" i="315"/>
  <c r="BP50" i="315"/>
  <c r="AF57" i="315"/>
  <c r="AT59" i="315"/>
  <c r="AQ55" i="315"/>
  <c r="C72" i="315"/>
  <c r="C70" i="315"/>
  <c r="AI68" i="315"/>
  <c r="AJ67" i="315"/>
  <c r="AK70" i="315"/>
  <c r="AC70" i="315"/>
  <c r="AJ68" i="315"/>
  <c r="AE68" i="315"/>
  <c r="AD68" i="315"/>
  <c r="AK12" i="316"/>
  <c r="AC12" i="316"/>
  <c r="AJ23" i="316"/>
  <c r="AF23" i="316"/>
  <c r="AJ35" i="316"/>
  <c r="AF35" i="316"/>
  <c r="AE35" i="316"/>
  <c r="AD35" i="316"/>
  <c r="AJ37" i="316"/>
  <c r="AE37" i="316"/>
  <c r="AD37" i="316"/>
  <c r="H58" i="315"/>
  <c r="AI69" i="315"/>
  <c r="P73" i="315"/>
  <c r="Z70" i="315" s="1"/>
  <c r="X73" i="315"/>
  <c r="AB70" i="315" s="1"/>
  <c r="AL70" i="315" s="1"/>
  <c r="AW70" i="315" s="1"/>
  <c r="AN11" i="316"/>
  <c r="AT13" i="316"/>
  <c r="C14" i="316"/>
  <c r="C15" i="316"/>
  <c r="N29" i="316"/>
  <c r="Z24" i="316" s="1"/>
  <c r="V29" i="316"/>
  <c r="AB24" i="316" s="1"/>
  <c r="AL24" i="316" s="1"/>
  <c r="AW24" i="316" s="1"/>
  <c r="O29" i="316"/>
  <c r="Z25" i="316" s="1"/>
  <c r="W29" i="316"/>
  <c r="AB25" i="316" s="1"/>
  <c r="R40" i="316"/>
  <c r="AA35" i="316" s="1"/>
  <c r="AT34" i="316"/>
  <c r="AT35" i="316"/>
  <c r="AC37" i="316"/>
  <c r="AT37" i="316"/>
  <c r="C39" i="316"/>
  <c r="AJ45" i="316"/>
  <c r="AF45" i="316"/>
  <c r="AE45" i="316"/>
  <c r="AD45" i="316"/>
  <c r="AD47" i="316"/>
  <c r="AJ47" i="316"/>
  <c r="AF47" i="316"/>
  <c r="AE47" i="316"/>
  <c r="AK45" i="316"/>
  <c r="AC45" i="316"/>
  <c r="AK57" i="316"/>
  <c r="AC57" i="316"/>
  <c r="AJ58" i="316"/>
  <c r="AF58" i="316"/>
  <c r="AE58" i="316"/>
  <c r="AD58" i="316"/>
  <c r="AQ66" i="315"/>
  <c r="O74" i="315"/>
  <c r="W74" i="315"/>
  <c r="H15" i="316"/>
  <c r="C26" i="316"/>
  <c r="AI24" i="316"/>
  <c r="AI25" i="316"/>
  <c r="H28" i="316"/>
  <c r="H25" i="316"/>
  <c r="O40" i="316"/>
  <c r="Z36" i="316" s="1"/>
  <c r="W40" i="316"/>
  <c r="AB36" i="316" s="1"/>
  <c r="AL36" i="316" s="1"/>
  <c r="AW36" i="316" s="1"/>
  <c r="BP38" i="316"/>
  <c r="BP40" i="316" s="1"/>
  <c r="BP51" i="316"/>
  <c r="AE48" i="316"/>
  <c r="AD48" i="316"/>
  <c r="AJ48" i="316"/>
  <c r="AF48" i="316"/>
  <c r="AJ46" i="316"/>
  <c r="AF46" i="316"/>
  <c r="AE46" i="316"/>
  <c r="AD46" i="316"/>
  <c r="AD59" i="316"/>
  <c r="AJ59" i="316"/>
  <c r="AF59" i="316"/>
  <c r="AE59" i="316"/>
  <c r="AK67" i="316"/>
  <c r="AC67" i="316"/>
  <c r="BP73" i="316"/>
  <c r="H26" i="316"/>
  <c r="H27" i="316"/>
  <c r="AI26" i="316"/>
  <c r="H39" i="316"/>
  <c r="AI36" i="316"/>
  <c r="C36" i="316"/>
  <c r="C37" i="316"/>
  <c r="C38" i="316"/>
  <c r="AK47" i="316"/>
  <c r="AC47" i="316"/>
  <c r="AJ57" i="316"/>
  <c r="AF57" i="316"/>
  <c r="AE57" i="316"/>
  <c r="AV68" i="316"/>
  <c r="H69" i="315"/>
  <c r="AC24" i="316"/>
  <c r="AJ34" i="316"/>
  <c r="AF34" i="316"/>
  <c r="H36" i="316"/>
  <c r="H37" i="316"/>
  <c r="H38" i="316"/>
  <c r="AK46" i="316"/>
  <c r="AC46" i="316"/>
  <c r="AK48" i="316"/>
  <c r="AC48" i="316"/>
  <c r="AK56" i="316"/>
  <c r="AC56" i="316"/>
  <c r="AK59" i="316"/>
  <c r="AC59" i="316"/>
  <c r="AK58" i="316"/>
  <c r="AC58" i="316"/>
  <c r="AT69" i="316"/>
  <c r="AP66" i="316"/>
  <c r="AI47" i="316"/>
  <c r="C50" i="316"/>
  <c r="M62" i="316"/>
  <c r="Z56" i="316" s="1"/>
  <c r="U62" i="316"/>
  <c r="AB56" i="316" s="1"/>
  <c r="AL56" i="316" s="1"/>
  <c r="AW56" i="316" s="1"/>
  <c r="H58" i="316"/>
  <c r="M74" i="316"/>
  <c r="Z67" i="316"/>
  <c r="Q74" i="316"/>
  <c r="AJ69" i="316"/>
  <c r="AK70" i="316"/>
  <c r="AI70" i="316"/>
  <c r="H71" i="316"/>
  <c r="AK12" i="317"/>
  <c r="AC12" i="317"/>
  <c r="AK15" i="317"/>
  <c r="AC15" i="317"/>
  <c r="AD24" i="317"/>
  <c r="AJ24" i="317"/>
  <c r="AF24" i="317"/>
  <c r="AE24" i="317"/>
  <c r="AV26" i="317"/>
  <c r="AM26" i="317"/>
  <c r="AK24" i="317"/>
  <c r="AC24" i="317"/>
  <c r="AI46" i="316"/>
  <c r="H50" i="316"/>
  <c r="AQ55" i="316"/>
  <c r="H60" i="316"/>
  <c r="N73" i="316"/>
  <c r="Z68" i="316" s="1"/>
  <c r="V73" i="316"/>
  <c r="AB68" i="316" s="1"/>
  <c r="AL68" i="316" s="1"/>
  <c r="AW68" i="316" s="1"/>
  <c r="P73" i="316"/>
  <c r="Z70" i="316" s="1"/>
  <c r="AF69" i="316" s="1"/>
  <c r="P74" i="316"/>
  <c r="X73" i="316"/>
  <c r="AB70" i="316" s="1"/>
  <c r="AL70" i="316" s="1"/>
  <c r="AW70" i="316" s="1"/>
  <c r="X74" i="316"/>
  <c r="AJ14" i="317"/>
  <c r="AF14" i="317"/>
  <c r="AE14" i="317"/>
  <c r="AD14" i="317"/>
  <c r="AV23" i="317"/>
  <c r="AM23" i="317"/>
  <c r="AJ25" i="317"/>
  <c r="AF25" i="317"/>
  <c r="AE25" i="317"/>
  <c r="AD25" i="317"/>
  <c r="C61" i="316"/>
  <c r="C59" i="316"/>
  <c r="AI57" i="316"/>
  <c r="AN66" i="316"/>
  <c r="AT67" i="316"/>
  <c r="S73" i="316"/>
  <c r="AA69" i="316" s="1"/>
  <c r="S74" i="316"/>
  <c r="R74" i="316"/>
  <c r="AJ12" i="317"/>
  <c r="AF12" i="317"/>
  <c r="AE12" i="317"/>
  <c r="AD12" i="317"/>
  <c r="AJ15" i="317"/>
  <c r="AF15" i="317"/>
  <c r="AE15" i="317"/>
  <c r="AD15" i="317"/>
  <c r="AK25" i="317"/>
  <c r="AC25" i="317"/>
  <c r="BP60" i="316"/>
  <c r="BP62" i="316" s="1"/>
  <c r="AJ13" i="317"/>
  <c r="AF13" i="317"/>
  <c r="AE13" i="317"/>
  <c r="AD13" i="317"/>
  <c r="AK14" i="317"/>
  <c r="AC14" i="317"/>
  <c r="AK35" i="317"/>
  <c r="AI68" i="316"/>
  <c r="C70" i="316"/>
  <c r="H14" i="317"/>
  <c r="BP16" i="317"/>
  <c r="AC23" i="317"/>
  <c r="BP23" i="317"/>
  <c r="BP29" i="317" s="1"/>
  <c r="AN33" i="317"/>
  <c r="AK37" i="317"/>
  <c r="R18" i="317"/>
  <c r="AA13" i="317" s="1"/>
  <c r="AI12" i="317"/>
  <c r="AI13" i="317"/>
  <c r="AI14" i="317"/>
  <c r="C16" i="317"/>
  <c r="AD23" i="317"/>
  <c r="C26" i="317"/>
  <c r="AK34" i="317"/>
  <c r="AC34" i="317"/>
  <c r="AJ36" i="317"/>
  <c r="AE36" i="317"/>
  <c r="AD36" i="317"/>
  <c r="C27" i="317"/>
  <c r="C25" i="317"/>
  <c r="AI23" i="317"/>
  <c r="AI24" i="317"/>
  <c r="AJ26" i="317"/>
  <c r="AF26" i="317"/>
  <c r="AE26" i="317"/>
  <c r="AU34" i="317"/>
  <c r="AJ23" i="317"/>
  <c r="AF23" i="317"/>
  <c r="AE23" i="317"/>
  <c r="AC26" i="317"/>
  <c r="AT26" i="317"/>
  <c r="AD34" i="317"/>
  <c r="AE34" i="317"/>
  <c r="AP33" i="317"/>
  <c r="N40" i="317"/>
  <c r="Z35" i="317" s="1"/>
  <c r="V40" i="317"/>
  <c r="AB35" i="317" s="1"/>
  <c r="AL35" i="317" s="1"/>
  <c r="AW35" i="317" s="1"/>
  <c r="P40" i="317"/>
  <c r="Z37" i="317" s="1"/>
  <c r="X40" i="317"/>
  <c r="AB37" i="317" s="1"/>
  <c r="AL37" i="317" s="1"/>
  <c r="AW37" i="317" s="1"/>
  <c r="C36" i="317"/>
  <c r="C37" i="317"/>
  <c r="AT37" i="317"/>
  <c r="AE45" i="317"/>
  <c r="AD45" i="317"/>
  <c r="AJ45" i="317"/>
  <c r="AF45" i="317"/>
  <c r="AD48" i="317"/>
  <c r="AJ48" i="317"/>
  <c r="AF48" i="317"/>
  <c r="AE48" i="317"/>
  <c r="AE56" i="317"/>
  <c r="AF56" i="317"/>
  <c r="AJ56" i="317"/>
  <c r="AD56" i="317"/>
  <c r="AC56" i="317"/>
  <c r="AL56" i="317"/>
  <c r="AW56" i="317" s="1"/>
  <c r="AK58" i="317"/>
  <c r="AC58" i="317"/>
  <c r="AD67" i="317"/>
  <c r="AJ67" i="317"/>
  <c r="AF67" i="317"/>
  <c r="H38" i="317"/>
  <c r="H37" i="317"/>
  <c r="S40" i="317"/>
  <c r="AA36" i="317" s="1"/>
  <c r="H36" i="317"/>
  <c r="AJ46" i="317"/>
  <c r="AF46" i="317"/>
  <c r="AE46" i="317"/>
  <c r="AD46" i="317"/>
  <c r="AK47" i="317"/>
  <c r="AC47" i="317"/>
  <c r="AK59" i="317"/>
  <c r="AC59" i="317"/>
  <c r="AK45" i="317"/>
  <c r="AC45" i="317"/>
  <c r="AK48" i="317"/>
  <c r="AC48" i="317"/>
  <c r="AV56" i="317"/>
  <c r="AM56" i="317"/>
  <c r="AD58" i="317"/>
  <c r="AF58" i="317"/>
  <c r="AJ58" i="317"/>
  <c r="AE58" i="317"/>
  <c r="AK46" i="317"/>
  <c r="AC46" i="317"/>
  <c r="AJ47" i="317"/>
  <c r="AF47" i="317"/>
  <c r="AE47" i="317"/>
  <c r="AD47" i="317"/>
  <c r="AE59" i="317"/>
  <c r="AF59" i="317"/>
  <c r="AD59" i="317"/>
  <c r="AJ59" i="317"/>
  <c r="H47" i="317"/>
  <c r="AI48" i="317"/>
  <c r="AD57" i="317"/>
  <c r="AI57" i="317"/>
  <c r="H58" i="317"/>
  <c r="C61" i="317"/>
  <c r="AD68" i="317"/>
  <c r="AJ68" i="317"/>
  <c r="AV69" i="317"/>
  <c r="C49" i="317"/>
  <c r="C50" i="317"/>
  <c r="AJ57" i="317"/>
  <c r="AF57" i="317"/>
  <c r="AE57" i="317"/>
  <c r="AV57" i="317"/>
  <c r="H60" i="317"/>
  <c r="AK67" i="317"/>
  <c r="AC67" i="317"/>
  <c r="AV70" i="317"/>
  <c r="AM70" i="317"/>
  <c r="AI46" i="317"/>
  <c r="H49" i="317"/>
  <c r="AQ55" i="317"/>
  <c r="C60" i="317"/>
  <c r="C58" i="317"/>
  <c r="AI56" i="317"/>
  <c r="AL57" i="317"/>
  <c r="AW57" i="317" s="1"/>
  <c r="AK68" i="317"/>
  <c r="AC68" i="317"/>
  <c r="M74" i="317"/>
  <c r="U74" i="317"/>
  <c r="AI45" i="317"/>
  <c r="BP56" i="317"/>
  <c r="BP62" i="317" s="1"/>
  <c r="AI58" i="317"/>
  <c r="H59" i="317"/>
  <c r="P73" i="317"/>
  <c r="Z70" i="317" s="1"/>
  <c r="X73" i="317"/>
  <c r="AB70" i="317" s="1"/>
  <c r="AL70" i="317" s="1"/>
  <c r="AW70" i="317" s="1"/>
  <c r="AI68" i="317"/>
  <c r="R74" i="317"/>
  <c r="Q74" i="317"/>
  <c r="S74" i="317"/>
  <c r="AI67" i="317"/>
  <c r="BP67" i="317"/>
  <c r="BP73" i="317" s="1"/>
  <c r="O73" i="317"/>
  <c r="W73" i="317"/>
  <c r="BP69" i="317"/>
  <c r="N74" i="317"/>
  <c r="V74" i="317"/>
  <c r="T74" i="317"/>
  <c r="H69" i="317"/>
  <c r="AI70" i="317"/>
  <c r="H72" i="317"/>
  <c r="AD13" i="312"/>
  <c r="AJ13" i="312"/>
  <c r="AF13" i="312"/>
  <c r="AE13" i="312"/>
  <c r="AK14" i="312"/>
  <c r="AC14" i="312"/>
  <c r="AK24" i="312"/>
  <c r="AC24" i="312"/>
  <c r="AJ26" i="312"/>
  <c r="AF26" i="312"/>
  <c r="AE26" i="312"/>
  <c r="AD26" i="312"/>
  <c r="AK25" i="312"/>
  <c r="AC25" i="312"/>
  <c r="AD45" i="312"/>
  <c r="AJ45" i="312"/>
  <c r="AF45" i="312"/>
  <c r="AE45" i="312"/>
  <c r="AK12" i="312"/>
  <c r="AC12" i="312"/>
  <c r="BP18" i="312"/>
  <c r="AK15" i="312"/>
  <c r="AC15" i="312"/>
  <c r="AJ23" i="312"/>
  <c r="AF23" i="312"/>
  <c r="AD23" i="312"/>
  <c r="AE23" i="312"/>
  <c r="AD36" i="312"/>
  <c r="AJ36" i="312"/>
  <c r="AF36" i="312"/>
  <c r="AE36" i="312"/>
  <c r="AK13" i="312"/>
  <c r="AC13" i="312"/>
  <c r="AD14" i="312"/>
  <c r="AJ14" i="312"/>
  <c r="AF14" i="312"/>
  <c r="AE14" i="312"/>
  <c r="AD24" i="312"/>
  <c r="AF24" i="312"/>
  <c r="AE24" i="312"/>
  <c r="AJ24" i="312"/>
  <c r="AV26" i="312"/>
  <c r="AM26" i="312"/>
  <c r="AD12" i="312"/>
  <c r="AJ12" i="312"/>
  <c r="AF12" i="312"/>
  <c r="AE12" i="312"/>
  <c r="AD15" i="312"/>
  <c r="AJ15" i="312"/>
  <c r="AF15" i="312"/>
  <c r="AE15" i="312"/>
  <c r="AJ25" i="312"/>
  <c r="AF25" i="312"/>
  <c r="AD25" i="312"/>
  <c r="AE25" i="312"/>
  <c r="AK34" i="312"/>
  <c r="AC34" i="312"/>
  <c r="AK36" i="312"/>
  <c r="AC36" i="312"/>
  <c r="AI12" i="312"/>
  <c r="AI13" i="312"/>
  <c r="AI14" i="312"/>
  <c r="AI15" i="312"/>
  <c r="H17" i="312"/>
  <c r="Q29" i="312"/>
  <c r="AA23" i="312" s="1"/>
  <c r="AC26" i="312"/>
  <c r="BP26" i="312"/>
  <c r="BP27" i="312"/>
  <c r="BP29" i="312" s="1"/>
  <c r="AE34" i="312"/>
  <c r="AE37" i="312"/>
  <c r="AD37" i="312"/>
  <c r="AF37" i="312"/>
  <c r="BP39" i="312"/>
  <c r="BP40" i="312" s="1"/>
  <c r="AE46" i="312"/>
  <c r="AD46" i="312"/>
  <c r="AJ46" i="312"/>
  <c r="AF46" i="312"/>
  <c r="AK56" i="312"/>
  <c r="AC56" i="312"/>
  <c r="AK35" i="312"/>
  <c r="AC35" i="312"/>
  <c r="AD35" i="312"/>
  <c r="C48" i="312"/>
  <c r="AI46" i="312"/>
  <c r="C50" i="312"/>
  <c r="AK45" i="312"/>
  <c r="AC45" i="312"/>
  <c r="AT48" i="312"/>
  <c r="AQ44" i="312"/>
  <c r="AK47" i="312"/>
  <c r="AC47" i="312"/>
  <c r="AJ47" i="312"/>
  <c r="AF47" i="312"/>
  <c r="AE47" i="312"/>
  <c r="AD47" i="312"/>
  <c r="AK57" i="312"/>
  <c r="AC57" i="312"/>
  <c r="C14" i="312"/>
  <c r="C15" i="312"/>
  <c r="C26" i="312"/>
  <c r="AO33" i="312"/>
  <c r="AK37" i="312"/>
  <c r="AC37" i="312"/>
  <c r="AJ35" i="312"/>
  <c r="AT36" i="312"/>
  <c r="AP33" i="312"/>
  <c r="AJ37" i="312"/>
  <c r="AK46" i="312"/>
  <c r="AC46" i="312"/>
  <c r="BP51" i="312"/>
  <c r="AK48" i="312"/>
  <c r="AC48" i="312"/>
  <c r="AJ56" i="312"/>
  <c r="AF56" i="312"/>
  <c r="AD56" i="312"/>
  <c r="AK58" i="312"/>
  <c r="AK12" i="313"/>
  <c r="AC12" i="313"/>
  <c r="AJ15" i="313"/>
  <c r="AF15" i="313"/>
  <c r="AE15" i="313"/>
  <c r="AD15" i="313"/>
  <c r="H15" i="312"/>
  <c r="C27" i="312"/>
  <c r="C25" i="312"/>
  <c r="AI23" i="312"/>
  <c r="AI24" i="312"/>
  <c r="AU34" i="312"/>
  <c r="AE35" i="312"/>
  <c r="AJ48" i="312"/>
  <c r="AF48" i="312"/>
  <c r="AE48" i="312"/>
  <c r="AD48" i="312"/>
  <c r="AD57" i="312"/>
  <c r="AJ57" i="312"/>
  <c r="AF57" i="312"/>
  <c r="AV59" i="312"/>
  <c r="AM59" i="312"/>
  <c r="AD59" i="312"/>
  <c r="AT68" i="312"/>
  <c r="AO66" i="312"/>
  <c r="AK67" i="312"/>
  <c r="AU69" i="312"/>
  <c r="C36" i="312"/>
  <c r="C37" i="312"/>
  <c r="AT37" i="312"/>
  <c r="AI45" i="312"/>
  <c r="C47" i="312"/>
  <c r="H48" i="312"/>
  <c r="AI57" i="312"/>
  <c r="AC59" i="312"/>
  <c r="BP61" i="312"/>
  <c r="BP62" i="312" s="1"/>
  <c r="AD67" i="312"/>
  <c r="M74" i="312"/>
  <c r="U73" i="312"/>
  <c r="AB67" i="312" s="1"/>
  <c r="AL67" i="312" s="1"/>
  <c r="AW67" i="312" s="1"/>
  <c r="AJ13" i="313"/>
  <c r="AF13" i="313"/>
  <c r="AE13" i="313"/>
  <c r="AD13" i="313"/>
  <c r="BP17" i="313"/>
  <c r="AJ23" i="313"/>
  <c r="AF23" i="313"/>
  <c r="AE23" i="313"/>
  <c r="H37" i="312"/>
  <c r="AI56" i="312"/>
  <c r="O62" i="312"/>
  <c r="Z58" i="312" s="1"/>
  <c r="W62" i="312"/>
  <c r="AB58" i="312" s="1"/>
  <c r="AL58" i="312" s="1"/>
  <c r="AW58" i="312" s="1"/>
  <c r="C58" i="312"/>
  <c r="C71" i="312"/>
  <c r="AI67" i="312"/>
  <c r="AD68" i="312"/>
  <c r="AK68" i="312"/>
  <c r="AC68" i="312"/>
  <c r="O74" i="312"/>
  <c r="C15" i="313"/>
  <c r="AI13" i="313"/>
  <c r="AJ12" i="313"/>
  <c r="AF12" i="313"/>
  <c r="AE12" i="313"/>
  <c r="AD14" i="313"/>
  <c r="AP55" i="312"/>
  <c r="H58" i="312"/>
  <c r="C72" i="312"/>
  <c r="C70" i="312"/>
  <c r="AJ67" i="312"/>
  <c r="AE67" i="312"/>
  <c r="T73" i="312"/>
  <c r="AA70" i="312" s="1"/>
  <c r="T74" i="312"/>
  <c r="AU68" i="312"/>
  <c r="AK13" i="313"/>
  <c r="AC13" i="313"/>
  <c r="AJ14" i="313"/>
  <c r="AF14" i="313"/>
  <c r="AE14" i="313"/>
  <c r="H60" i="312"/>
  <c r="AI59" i="312"/>
  <c r="H59" i="312"/>
  <c r="AJ59" i="312"/>
  <c r="AE59" i="312"/>
  <c r="AE69" i="312"/>
  <c r="AD69" i="312"/>
  <c r="W73" i="312"/>
  <c r="AB69" i="312" s="1"/>
  <c r="W74" i="312"/>
  <c r="AE68" i="312"/>
  <c r="AV69" i="312"/>
  <c r="AV46" i="313"/>
  <c r="P73" i="312"/>
  <c r="Z70" i="312" s="1"/>
  <c r="P74" i="312"/>
  <c r="X73" i="312"/>
  <c r="AB70" i="312" s="1"/>
  <c r="AL70" i="312" s="1"/>
  <c r="AW70" i="312" s="1"/>
  <c r="H69" i="312"/>
  <c r="Q74" i="312"/>
  <c r="BP69" i="312"/>
  <c r="BP73" i="312" s="1"/>
  <c r="AT15" i="313"/>
  <c r="AQ11" i="313"/>
  <c r="AK14" i="313"/>
  <c r="AC14" i="313"/>
  <c r="BP14" i="313"/>
  <c r="AU24" i="313"/>
  <c r="AK37" i="313"/>
  <c r="AC37" i="313"/>
  <c r="AK59" i="313"/>
  <c r="AC59" i="313"/>
  <c r="H71" i="312"/>
  <c r="H70" i="312"/>
  <c r="AI69" i="312"/>
  <c r="R74" i="312"/>
  <c r="AI70" i="312"/>
  <c r="BP12" i="313"/>
  <c r="AK15" i="313"/>
  <c r="AC15" i="313"/>
  <c r="C28" i="313"/>
  <c r="C26" i="313"/>
  <c r="AI24" i="313"/>
  <c r="AK23" i="313"/>
  <c r="AC23" i="313"/>
  <c r="BP24" i="313"/>
  <c r="AK26" i="313"/>
  <c r="AC26" i="313"/>
  <c r="AJ34" i="313"/>
  <c r="AF34" i="313"/>
  <c r="AE34" i="313"/>
  <c r="AD34" i="313"/>
  <c r="AJ35" i="313"/>
  <c r="AF35" i="313"/>
  <c r="AJ37" i="313"/>
  <c r="AF37" i="313"/>
  <c r="AE37" i="313"/>
  <c r="AD37" i="313"/>
  <c r="AD25" i="313"/>
  <c r="AJ25" i="313"/>
  <c r="AF25" i="313"/>
  <c r="AK34" i="313"/>
  <c r="AC34" i="313"/>
  <c r="AD35" i="313"/>
  <c r="AF47" i="313"/>
  <c r="AJ47" i="313"/>
  <c r="AD47" i="313"/>
  <c r="AQ44" i="313"/>
  <c r="AT48" i="313"/>
  <c r="AQ55" i="313"/>
  <c r="AT59" i="313"/>
  <c r="AI12" i="313"/>
  <c r="AI14" i="313"/>
  <c r="R29" i="313"/>
  <c r="AA24" i="313" s="1"/>
  <c r="AI23" i="313"/>
  <c r="AD26" i="313"/>
  <c r="AI26" i="313"/>
  <c r="C37" i="313"/>
  <c r="AI35" i="313"/>
  <c r="O40" i="313"/>
  <c r="Z36" i="313" s="1"/>
  <c r="W40" i="313"/>
  <c r="AB36" i="313" s="1"/>
  <c r="AL36" i="313" s="1"/>
  <c r="AW36" i="313" s="1"/>
  <c r="H37" i="313"/>
  <c r="C39" i="313"/>
  <c r="BP39" i="313"/>
  <c r="AE45" i="313"/>
  <c r="AD45" i="313"/>
  <c r="AF45" i="313"/>
  <c r="BP45" i="313"/>
  <c r="BP51" i="313" s="1"/>
  <c r="H50" i="313"/>
  <c r="H47" i="313"/>
  <c r="AI47" i="313"/>
  <c r="AD48" i="313"/>
  <c r="AF48" i="313"/>
  <c r="AJ48" i="313"/>
  <c r="AE48" i="313"/>
  <c r="S29" i="313"/>
  <c r="AA25" i="313" s="1"/>
  <c r="AD24" i="313"/>
  <c r="AJ26" i="313"/>
  <c r="AK35" i="313"/>
  <c r="AC35" i="313"/>
  <c r="N51" i="313"/>
  <c r="Z46" i="313" s="1"/>
  <c r="AE47" i="313" s="1"/>
  <c r="V51" i="313"/>
  <c r="AB46" i="313" s="1"/>
  <c r="AL46" i="313" s="1"/>
  <c r="AW46" i="313" s="1"/>
  <c r="AU45" i="313"/>
  <c r="AG45" i="313"/>
  <c r="AN48" i="313" s="1"/>
  <c r="AK47" i="313"/>
  <c r="AC47" i="313"/>
  <c r="AK58" i="313"/>
  <c r="AC58" i="313"/>
  <c r="AJ56" i="313"/>
  <c r="AF56" i="313"/>
  <c r="AV68" i="313"/>
  <c r="AM68" i="313"/>
  <c r="C14" i="313"/>
  <c r="AE24" i="313"/>
  <c r="H25" i="313"/>
  <c r="AE26" i="313"/>
  <c r="BP27" i="313"/>
  <c r="BP28" i="313"/>
  <c r="AK36" i="313"/>
  <c r="AC36" i="313"/>
  <c r="BP36" i="313"/>
  <c r="BP40" i="313" s="1"/>
  <c r="AV45" i="313"/>
  <c r="AM45" i="313"/>
  <c r="AM48" i="313"/>
  <c r="AV48" i="313"/>
  <c r="T74" i="313"/>
  <c r="T73" i="313"/>
  <c r="AA70" i="313" s="1"/>
  <c r="AI34" i="313"/>
  <c r="AI36" i="313"/>
  <c r="C49" i="313"/>
  <c r="C47" i="313"/>
  <c r="AC45" i="313"/>
  <c r="H49" i="313"/>
  <c r="N62" i="313"/>
  <c r="Z57" i="313" s="1"/>
  <c r="AD56" i="313" s="1"/>
  <c r="V62" i="313"/>
  <c r="AB57" i="313" s="1"/>
  <c r="AL57" i="313" s="1"/>
  <c r="AW57" i="313" s="1"/>
  <c r="AD58" i="313"/>
  <c r="AJ58" i="313"/>
  <c r="AF58" i="313"/>
  <c r="BP57" i="313"/>
  <c r="AI46" i="313"/>
  <c r="C48" i="313"/>
  <c r="AI56" i="313"/>
  <c r="AJ59" i="313"/>
  <c r="AF59" i="313"/>
  <c r="AD59" i="313"/>
  <c r="C58" i="313"/>
  <c r="BP60" i="313"/>
  <c r="AJ67" i="313"/>
  <c r="AF67" i="313"/>
  <c r="AD67" i="313"/>
  <c r="C36" i="313"/>
  <c r="AI45" i="313"/>
  <c r="AK57" i="313"/>
  <c r="AC57" i="313"/>
  <c r="H60" i="313"/>
  <c r="H59" i="313"/>
  <c r="C71" i="313"/>
  <c r="C69" i="313"/>
  <c r="AI67" i="313"/>
  <c r="AJ68" i="313"/>
  <c r="AD68" i="313"/>
  <c r="AC68" i="313"/>
  <c r="AI57" i="313"/>
  <c r="C72" i="313"/>
  <c r="C70" i="313"/>
  <c r="AI68" i="313"/>
  <c r="Q73" i="313"/>
  <c r="AA67" i="313" s="1"/>
  <c r="O73" i="313"/>
  <c r="Z69" i="313" s="1"/>
  <c r="AE67" i="313" s="1"/>
  <c r="W74" i="313"/>
  <c r="W73" i="313"/>
  <c r="AB69" i="313" s="1"/>
  <c r="AL69" i="313" s="1"/>
  <c r="AW69" i="313" s="1"/>
  <c r="BP68" i="313"/>
  <c r="BP73" i="313" s="1"/>
  <c r="M74" i="313"/>
  <c r="U74" i="313"/>
  <c r="AI69" i="313"/>
  <c r="H72" i="313"/>
  <c r="P74" i="313"/>
  <c r="P73" i="313"/>
  <c r="Z70" i="313" s="1"/>
  <c r="X73" i="313"/>
  <c r="AB70" i="313" s="1"/>
  <c r="AL70" i="313" s="1"/>
  <c r="AW70" i="313" s="1"/>
  <c r="N74" i="313"/>
  <c r="V74" i="313"/>
  <c r="H70" i="313"/>
  <c r="H71" i="313"/>
  <c r="S73" i="313"/>
  <c r="AA69" i="313" s="1"/>
  <c r="H69" i="313"/>
  <c r="Q74" i="313"/>
  <c r="AJ15" i="311"/>
  <c r="AF15" i="311"/>
  <c r="AD15" i="311"/>
  <c r="AE15" i="311"/>
  <c r="AK24" i="311"/>
  <c r="AC24" i="311"/>
  <c r="AK25" i="311"/>
  <c r="AC25" i="311"/>
  <c r="AK13" i="311"/>
  <c r="AC13" i="311"/>
  <c r="AK14" i="311"/>
  <c r="AC14" i="311"/>
  <c r="BP29" i="311"/>
  <c r="AK35" i="311"/>
  <c r="AC35" i="311"/>
  <c r="AV47" i="311"/>
  <c r="AJ48" i="311"/>
  <c r="AF48" i="311"/>
  <c r="AE48" i="311"/>
  <c r="AD48" i="311"/>
  <c r="AF46" i="311"/>
  <c r="AK15" i="311"/>
  <c r="AC15" i="311"/>
  <c r="AE24" i="311"/>
  <c r="AF24" i="311"/>
  <c r="AJ24" i="311"/>
  <c r="AE25" i="311"/>
  <c r="AJ25" i="311"/>
  <c r="AF25" i="311"/>
  <c r="AL37" i="311"/>
  <c r="AW37" i="311" s="1"/>
  <c r="AC37" i="311"/>
  <c r="AJ13" i="311"/>
  <c r="AF13" i="311"/>
  <c r="AE13" i="311"/>
  <c r="AD13" i="311"/>
  <c r="BP18" i="311"/>
  <c r="AJ14" i="311"/>
  <c r="AF14" i="311"/>
  <c r="AE14" i="311"/>
  <c r="AD14" i="311"/>
  <c r="AK23" i="311"/>
  <c r="AJ26" i="311"/>
  <c r="AF26" i="311"/>
  <c r="AE26" i="311"/>
  <c r="AT34" i="311"/>
  <c r="AN33" i="311"/>
  <c r="AV36" i="311"/>
  <c r="AM36" i="311"/>
  <c r="AJ37" i="311"/>
  <c r="AF37" i="311"/>
  <c r="AE37" i="311"/>
  <c r="AL47" i="311"/>
  <c r="AW47" i="311" s="1"/>
  <c r="AC47" i="311"/>
  <c r="AJ57" i="311"/>
  <c r="AF57" i="311"/>
  <c r="AE57" i="311"/>
  <c r="AK12" i="311"/>
  <c r="AC12" i="311"/>
  <c r="AD12" i="311"/>
  <c r="AK26" i="311"/>
  <c r="AC26" i="311"/>
  <c r="AK34" i="311"/>
  <c r="H16" i="311"/>
  <c r="AE36" i="311"/>
  <c r="AD36" i="311"/>
  <c r="AK48" i="311"/>
  <c r="AC48" i="311"/>
  <c r="AJ59" i="311"/>
  <c r="AE59" i="311"/>
  <c r="AF58" i="311"/>
  <c r="AF59" i="311"/>
  <c r="AE12" i="311"/>
  <c r="AI13" i="311"/>
  <c r="AI15" i="311"/>
  <c r="H39" i="311"/>
  <c r="AI36" i="311"/>
  <c r="H36" i="311"/>
  <c r="AE35" i="311"/>
  <c r="AJ35" i="311"/>
  <c r="AK46" i="311"/>
  <c r="AC46" i="311"/>
  <c r="AJ47" i="311"/>
  <c r="AF47" i="311"/>
  <c r="AE47" i="311"/>
  <c r="AD47" i="311"/>
  <c r="AU46" i="311"/>
  <c r="BP49" i="311"/>
  <c r="BP51" i="311" s="1"/>
  <c r="C60" i="311"/>
  <c r="C58" i="311"/>
  <c r="AI56" i="311"/>
  <c r="AK58" i="311"/>
  <c r="AC58" i="311"/>
  <c r="AK57" i="311"/>
  <c r="AC57" i="311"/>
  <c r="AK45" i="311"/>
  <c r="AC45" i="311"/>
  <c r="AD45" i="311"/>
  <c r="AJ45" i="311"/>
  <c r="AF45" i="311"/>
  <c r="AF12" i="311"/>
  <c r="AJ12" i="311"/>
  <c r="AN22" i="311"/>
  <c r="M29" i="311"/>
  <c r="Z23" i="311" s="1"/>
  <c r="U29" i="311"/>
  <c r="AB23" i="311" s="1"/>
  <c r="AL23" i="311" s="1"/>
  <c r="AW23" i="311" s="1"/>
  <c r="C25" i="311"/>
  <c r="C26" i="311"/>
  <c r="AI26" i="311"/>
  <c r="H27" i="311"/>
  <c r="AF35" i="311"/>
  <c r="C36" i="311"/>
  <c r="AJ36" i="311"/>
  <c r="C38" i="311"/>
  <c r="AT45" i="311"/>
  <c r="AN44" i="311"/>
  <c r="AV59" i="311"/>
  <c r="AM59" i="311"/>
  <c r="AC59" i="311"/>
  <c r="C17" i="311"/>
  <c r="AF36" i="311"/>
  <c r="AV37" i="311"/>
  <c r="AM37" i="311"/>
  <c r="AN11" i="311"/>
  <c r="C14" i="311"/>
  <c r="AI24" i="311"/>
  <c r="M40" i="311"/>
  <c r="Z34" i="311" s="1"/>
  <c r="U40" i="311"/>
  <c r="AB34" i="311" s="1"/>
  <c r="AL34" i="311" s="1"/>
  <c r="AW34" i="311" s="1"/>
  <c r="AC36" i="311"/>
  <c r="BP36" i="311"/>
  <c r="AE46" i="311"/>
  <c r="AD46" i="311"/>
  <c r="BP57" i="311"/>
  <c r="AU58" i="311"/>
  <c r="H37" i="311"/>
  <c r="AI48" i="311"/>
  <c r="Q62" i="311"/>
  <c r="AA56" i="311" s="1"/>
  <c r="BP56" i="311"/>
  <c r="AT57" i="311"/>
  <c r="AI58" i="311"/>
  <c r="BP59" i="311"/>
  <c r="AJ68" i="311"/>
  <c r="AD68" i="311"/>
  <c r="BP67" i="311"/>
  <c r="O73" i="311"/>
  <c r="Z69" i="311" s="1"/>
  <c r="W74" i="311"/>
  <c r="W73" i="311"/>
  <c r="AB69" i="311" s="1"/>
  <c r="AL69" i="311" s="1"/>
  <c r="AW69" i="311" s="1"/>
  <c r="Q74" i="311"/>
  <c r="AK69" i="311"/>
  <c r="AC69" i="311"/>
  <c r="C50" i="311"/>
  <c r="H58" i="311"/>
  <c r="AE58" i="311"/>
  <c r="BP61" i="311"/>
  <c r="C72" i="311"/>
  <c r="C70" i="311"/>
  <c r="AI68" i="311"/>
  <c r="AK67" i="311"/>
  <c r="AC67" i="311"/>
  <c r="AJ67" i="311"/>
  <c r="AI46" i="311"/>
  <c r="M62" i="311"/>
  <c r="Z56" i="311" s="1"/>
  <c r="U62" i="311"/>
  <c r="AB56" i="311" s="1"/>
  <c r="AL56" i="311" s="1"/>
  <c r="AW56" i="311" s="1"/>
  <c r="H60" i="311"/>
  <c r="AI59" i="311"/>
  <c r="AD67" i="311"/>
  <c r="R73" i="311"/>
  <c r="AA68" i="311" s="1"/>
  <c r="AI67" i="311"/>
  <c r="P73" i="311"/>
  <c r="Z70" i="311" s="1"/>
  <c r="AF67" i="311" s="1"/>
  <c r="X73" i="311"/>
  <c r="AB70" i="311" s="1"/>
  <c r="AL70" i="311" s="1"/>
  <c r="AW70" i="311" s="1"/>
  <c r="BP69" i="311"/>
  <c r="C71" i="311"/>
  <c r="S74" i="311"/>
  <c r="H70" i="311"/>
  <c r="R74" i="311"/>
  <c r="T74" i="311"/>
  <c r="T73" i="311"/>
  <c r="AA70" i="311" s="1"/>
  <c r="AI70" i="311"/>
  <c r="M18" i="307"/>
  <c r="Z12" i="307" s="1"/>
  <c r="U18" i="307"/>
  <c r="AB12" i="307" s="1"/>
  <c r="AL12" i="307" s="1"/>
  <c r="AW12" i="307" s="1"/>
  <c r="P18" i="307"/>
  <c r="Z15" i="307" s="1"/>
  <c r="X18" i="307"/>
  <c r="AB15" i="307" s="1"/>
  <c r="AL15" i="307" s="1"/>
  <c r="AW15" i="307" s="1"/>
  <c r="BP15" i="307"/>
  <c r="O29" i="307"/>
  <c r="Z25" i="307" s="1"/>
  <c r="W29" i="307"/>
  <c r="AB25" i="307" s="1"/>
  <c r="AL25" i="307" s="1"/>
  <c r="AW25" i="307" s="1"/>
  <c r="BP26" i="307"/>
  <c r="O40" i="307"/>
  <c r="Z36" i="307" s="1"/>
  <c r="W40" i="307"/>
  <c r="AB36" i="307" s="1"/>
  <c r="AL36" i="307" s="1"/>
  <c r="AW36" i="307" s="1"/>
  <c r="BP36" i="307"/>
  <c r="BP37" i="307"/>
  <c r="Q51" i="307"/>
  <c r="AA45" i="307" s="1"/>
  <c r="BP46" i="307"/>
  <c r="T62" i="307"/>
  <c r="AA59" i="307" s="1"/>
  <c r="AJ57" i="307"/>
  <c r="AU57" i="307" s="1"/>
  <c r="BP60" i="307"/>
  <c r="Q73" i="307"/>
  <c r="AA67" i="307" s="1"/>
  <c r="BP71" i="307"/>
  <c r="N18" i="307"/>
  <c r="Z13" i="307" s="1"/>
  <c r="AD12" i="307" s="1"/>
  <c r="V18" i="307"/>
  <c r="AB13" i="307" s="1"/>
  <c r="AL13" i="307" s="1"/>
  <c r="AW13" i="307" s="1"/>
  <c r="S18" i="307"/>
  <c r="AA14" i="307" s="1"/>
  <c r="BP13" i="307"/>
  <c r="P29" i="307"/>
  <c r="Z26" i="307" s="1"/>
  <c r="AD26" i="307" s="1"/>
  <c r="X29" i="307"/>
  <c r="AB26" i="307" s="1"/>
  <c r="AL26" i="307" s="1"/>
  <c r="AW26" i="307" s="1"/>
  <c r="R51" i="307"/>
  <c r="AA46" i="307" s="1"/>
  <c r="BP48" i="307"/>
  <c r="BP49" i="307"/>
  <c r="BP51" i="307" s="1"/>
  <c r="V51" i="307"/>
  <c r="AB46" i="307" s="1"/>
  <c r="AL46" i="307" s="1"/>
  <c r="AW46" i="307" s="1"/>
  <c r="BP59" i="307"/>
  <c r="R73" i="307"/>
  <c r="AA68" i="307" s="1"/>
  <c r="BP68" i="307"/>
  <c r="N74" i="307"/>
  <c r="V74" i="307"/>
  <c r="BP70" i="307"/>
  <c r="BP12" i="307"/>
  <c r="BP18" i="307" s="1"/>
  <c r="BP14" i="307"/>
  <c r="BP17" i="307"/>
  <c r="BP25" i="307"/>
  <c r="BP27" i="307"/>
  <c r="T51" i="307"/>
  <c r="AA48" i="307" s="1"/>
  <c r="BP47" i="307"/>
  <c r="BP58" i="307"/>
  <c r="AC15" i="307"/>
  <c r="AK15" i="307"/>
  <c r="AJ25" i="307"/>
  <c r="AE25" i="307"/>
  <c r="AD25" i="307"/>
  <c r="AE36" i="307"/>
  <c r="AD36" i="307"/>
  <c r="AJ36" i="307"/>
  <c r="AF36" i="307"/>
  <c r="AK56" i="307"/>
  <c r="AC56" i="307"/>
  <c r="AK59" i="307"/>
  <c r="AC59" i="307"/>
  <c r="AJ12" i="307"/>
  <c r="AF12" i="307"/>
  <c r="AE12" i="307"/>
  <c r="AC14" i="307"/>
  <c r="AK14" i="307"/>
  <c r="AT25" i="307"/>
  <c r="AP22" i="307"/>
  <c r="AE26" i="307"/>
  <c r="AE37" i="307"/>
  <c r="AD37" i="307"/>
  <c r="AJ37" i="307"/>
  <c r="AF37" i="307"/>
  <c r="AL37" i="307"/>
  <c r="AW37" i="307" s="1"/>
  <c r="AC37" i="307"/>
  <c r="AK46" i="307"/>
  <c r="AC46" i="307"/>
  <c r="AJ23" i="307"/>
  <c r="AE23" i="307"/>
  <c r="AD23" i="307"/>
  <c r="AO11" i="307"/>
  <c r="AT13" i="307"/>
  <c r="AD24" i="307"/>
  <c r="AJ24" i="307"/>
  <c r="AE24" i="307"/>
  <c r="AQ22" i="307"/>
  <c r="AT26" i="307"/>
  <c r="AK25" i="307"/>
  <c r="AC25" i="307"/>
  <c r="AJ15" i="307"/>
  <c r="AF15" i="307"/>
  <c r="AD15" i="307"/>
  <c r="AD13" i="307"/>
  <c r="AQ11" i="307"/>
  <c r="AT15" i="307"/>
  <c r="AK12" i="307"/>
  <c r="AC12" i="307"/>
  <c r="AC13" i="307"/>
  <c r="AK13" i="307"/>
  <c r="AJ14" i="307"/>
  <c r="AF14" i="307"/>
  <c r="AD14" i="307"/>
  <c r="AK26" i="307"/>
  <c r="AC26" i="307"/>
  <c r="AL34" i="307"/>
  <c r="AW34" i="307" s="1"/>
  <c r="AC34" i="307"/>
  <c r="AK36" i="307"/>
  <c r="AC36" i="307"/>
  <c r="AE34" i="307"/>
  <c r="AD34" i="307"/>
  <c r="AF34" i="307"/>
  <c r="AV35" i="307"/>
  <c r="AM35" i="307"/>
  <c r="AV37" i="307"/>
  <c r="AM37" i="307"/>
  <c r="AJ46" i="307"/>
  <c r="AF46" i="307"/>
  <c r="AJ47" i="307"/>
  <c r="AF47" i="307"/>
  <c r="AE47" i="307"/>
  <c r="AO44" i="307"/>
  <c r="AT46" i="307"/>
  <c r="H14" i="307"/>
  <c r="H15" i="307"/>
  <c r="H16" i="307"/>
  <c r="C17" i="307"/>
  <c r="Q29" i="307"/>
  <c r="AA23" i="307" s="1"/>
  <c r="H26" i="307"/>
  <c r="AE35" i="307"/>
  <c r="AD35" i="307"/>
  <c r="AF35" i="307"/>
  <c r="BP39" i="307"/>
  <c r="C48" i="307"/>
  <c r="C50" i="307"/>
  <c r="AF48" i="307"/>
  <c r="AJ58" i="307"/>
  <c r="AF58" i="307"/>
  <c r="AE58" i="307"/>
  <c r="AD58" i="307"/>
  <c r="AE56" i="307"/>
  <c r="C16" i="307"/>
  <c r="AI12" i="307"/>
  <c r="AI14" i="307"/>
  <c r="R29" i="307"/>
  <c r="AA24" i="307" s="1"/>
  <c r="AI23" i="307"/>
  <c r="BP28" i="307"/>
  <c r="AJ34" i="307"/>
  <c r="H39" i="307"/>
  <c r="AI36" i="307"/>
  <c r="H36" i="307"/>
  <c r="AG35" i="307"/>
  <c r="AK45" i="307"/>
  <c r="AT45" i="307"/>
  <c r="AN44" i="307"/>
  <c r="AK47" i="307"/>
  <c r="AC47" i="307"/>
  <c r="AK67" i="307"/>
  <c r="C25" i="307"/>
  <c r="AV34" i="307"/>
  <c r="AM34" i="307"/>
  <c r="C36" i="307"/>
  <c r="C38" i="307"/>
  <c r="AK48" i="307"/>
  <c r="AC48" i="307"/>
  <c r="AE46" i="307"/>
  <c r="BP62" i="307"/>
  <c r="AC58" i="307"/>
  <c r="AK58" i="307"/>
  <c r="AK57" i="307"/>
  <c r="AC57" i="307"/>
  <c r="AK68" i="307"/>
  <c r="AC68" i="307"/>
  <c r="H37" i="307"/>
  <c r="H38" i="307"/>
  <c r="C39" i="307"/>
  <c r="M51" i="307"/>
  <c r="Z45" i="307" s="1"/>
  <c r="AD46" i="307" s="1"/>
  <c r="U51" i="307"/>
  <c r="AB45" i="307" s="1"/>
  <c r="AL45" i="307" s="1"/>
  <c r="AW45" i="307" s="1"/>
  <c r="AJ48" i="307"/>
  <c r="H47" i="307"/>
  <c r="AI47" i="307"/>
  <c r="AD56" i="307"/>
  <c r="AJ56" i="307"/>
  <c r="AF56" i="307"/>
  <c r="AN55" i="307"/>
  <c r="AT56" i="307"/>
  <c r="AD59" i="307"/>
  <c r="AJ59" i="307"/>
  <c r="AF59" i="307"/>
  <c r="AT59" i="307"/>
  <c r="AQ55" i="307"/>
  <c r="AN66" i="307"/>
  <c r="AT67" i="307"/>
  <c r="AT69" i="307"/>
  <c r="AP66" i="307"/>
  <c r="H48" i="307"/>
  <c r="H49" i="307"/>
  <c r="AE48" i="307"/>
  <c r="AE57" i="307"/>
  <c r="AD57" i="307"/>
  <c r="AT58" i="307"/>
  <c r="H58" i="307"/>
  <c r="H60" i="307"/>
  <c r="M73" i="307"/>
  <c r="Z67" i="307" s="1"/>
  <c r="AD68" i="307" s="1"/>
  <c r="U73" i="307"/>
  <c r="AB67" i="307" s="1"/>
  <c r="AL67" i="307" s="1"/>
  <c r="AW67" i="307" s="1"/>
  <c r="BP69" i="307"/>
  <c r="C59" i="307"/>
  <c r="C69" i="307"/>
  <c r="C71" i="307"/>
  <c r="AJ68" i="307"/>
  <c r="T73" i="307"/>
  <c r="AA70" i="307" s="1"/>
  <c r="Q74" i="307"/>
  <c r="C70" i="307"/>
  <c r="R74" i="307"/>
  <c r="AI57" i="307"/>
  <c r="BP67" i="307"/>
  <c r="AI68" i="307"/>
  <c r="H69" i="307"/>
  <c r="AI70" i="307"/>
  <c r="H72" i="307"/>
  <c r="O73" i="307"/>
  <c r="Z69" i="307" s="1"/>
  <c r="S73" i="307"/>
  <c r="AA69" i="307" s="1"/>
  <c r="W73" i="307"/>
  <c r="AB69" i="307" s="1"/>
  <c r="AL69" i="307" s="1"/>
  <c r="AW69" i="307" s="1"/>
  <c r="H71" i="307"/>
  <c r="P73" i="307"/>
  <c r="Z70" i="307" s="1"/>
  <c r="X73" i="307"/>
  <c r="AB70" i="307" s="1"/>
  <c r="AL70" i="307" s="1"/>
  <c r="AW70" i="307" s="1"/>
  <c r="BP29" i="313" l="1"/>
  <c r="BP75" i="336"/>
  <c r="BX86" i="336" s="1"/>
  <c r="BP73" i="354"/>
  <c r="BP62" i="353"/>
  <c r="BP40" i="352"/>
  <c r="BP75" i="347"/>
  <c r="BX86" i="347" s="1"/>
  <c r="BP40" i="307"/>
  <c r="BP75" i="352"/>
  <c r="BX86" i="352" s="1"/>
  <c r="BP51" i="315"/>
  <c r="BP75" i="315" s="1"/>
  <c r="BX86" i="315" s="1"/>
  <c r="BP51" i="347"/>
  <c r="BP73" i="343"/>
  <c r="BP75" i="358"/>
  <c r="BX86" i="358" s="1"/>
  <c r="BX92" i="358" s="1"/>
  <c r="D56" i="30" s="1"/>
  <c r="BP62" i="313"/>
  <c r="BP75" i="316"/>
  <c r="BX86" i="316" s="1"/>
  <c r="BP75" i="314"/>
  <c r="BX86" i="314" s="1"/>
  <c r="BP73" i="321"/>
  <c r="BP18" i="319"/>
  <c r="BP75" i="338"/>
  <c r="BX86" i="338" s="1"/>
  <c r="BP62" i="337"/>
  <c r="BP29" i="334"/>
  <c r="BP75" i="331"/>
  <c r="BX86" i="331" s="1"/>
  <c r="BP51" i="351"/>
  <c r="BY4" i="358"/>
  <c r="BX92" i="356"/>
  <c r="D54" i="30" s="1"/>
  <c r="BY4" i="356"/>
  <c r="AE68" i="358"/>
  <c r="AT70" i="358"/>
  <c r="AQ66" i="358"/>
  <c r="AF68" i="358"/>
  <c r="AT48" i="358"/>
  <c r="AQ44" i="358"/>
  <c r="AK45" i="358"/>
  <c r="AC45" i="358"/>
  <c r="AV56" i="358"/>
  <c r="AM56" i="358"/>
  <c r="AT36" i="358"/>
  <c r="AP33" i="358"/>
  <c r="AU57" i="358"/>
  <c r="AU59" i="358"/>
  <c r="AT45" i="358"/>
  <c r="AN44" i="358"/>
  <c r="AU37" i="358"/>
  <c r="AU34" i="358"/>
  <c r="AV35" i="358"/>
  <c r="AM35" i="358"/>
  <c r="AV36" i="358"/>
  <c r="AM36" i="358"/>
  <c r="AU24" i="358"/>
  <c r="AU13" i="358"/>
  <c r="AT70" i="357"/>
  <c r="AQ66" i="357"/>
  <c r="AT57" i="357"/>
  <c r="AO55" i="357"/>
  <c r="AU46" i="357"/>
  <c r="AJ69" i="357"/>
  <c r="AF69" i="357"/>
  <c r="AE69" i="357"/>
  <c r="AD69" i="357"/>
  <c r="AE68" i="357"/>
  <c r="AV58" i="357"/>
  <c r="AM58" i="357"/>
  <c r="AT34" i="357"/>
  <c r="AN33" i="357"/>
  <c r="AU67" i="357"/>
  <c r="AP11" i="357"/>
  <c r="AT14" i="357"/>
  <c r="AT59" i="356"/>
  <c r="AQ55" i="356"/>
  <c r="AV25" i="357"/>
  <c r="AM25" i="357"/>
  <c r="AU26" i="357"/>
  <c r="AT45" i="356"/>
  <c r="AN44" i="356"/>
  <c r="AF70" i="356"/>
  <c r="AV67" i="356"/>
  <c r="AM67" i="356"/>
  <c r="AV57" i="356"/>
  <c r="AM57" i="356"/>
  <c r="AU47" i="356"/>
  <c r="AV56" i="356"/>
  <c r="AM56" i="356"/>
  <c r="AV45" i="356"/>
  <c r="AM45" i="356"/>
  <c r="AT36" i="356"/>
  <c r="AP33" i="356"/>
  <c r="AV59" i="356"/>
  <c r="AM59" i="356"/>
  <c r="AU57" i="356"/>
  <c r="AG57" i="356"/>
  <c r="AG14" i="357"/>
  <c r="AU14" i="357"/>
  <c r="AG13" i="357"/>
  <c r="AU13" i="357"/>
  <c r="AV68" i="356"/>
  <c r="AM68" i="356"/>
  <c r="AG56" i="356"/>
  <c r="AU56" i="356"/>
  <c r="AU45" i="356"/>
  <c r="AG45" i="356"/>
  <c r="AU37" i="356"/>
  <c r="AT26" i="356"/>
  <c r="AQ22" i="356"/>
  <c r="AO11" i="356"/>
  <c r="AT13" i="356"/>
  <c r="AU26" i="356"/>
  <c r="AU36" i="356"/>
  <c r="AV25" i="356"/>
  <c r="AM25" i="356"/>
  <c r="AP66" i="358"/>
  <c r="AT69" i="358"/>
  <c r="AJ69" i="358"/>
  <c r="AF69" i="358"/>
  <c r="AE69" i="358"/>
  <c r="AD69" i="358"/>
  <c r="AK70" i="358"/>
  <c r="AC70" i="358"/>
  <c r="AT47" i="358"/>
  <c r="AP44" i="358"/>
  <c r="AU67" i="358"/>
  <c r="AG67" i="358"/>
  <c r="AV46" i="358"/>
  <c r="AM46" i="358"/>
  <c r="AO22" i="358"/>
  <c r="AT24" i="358"/>
  <c r="AM47" i="358"/>
  <c r="AG47" i="358" s="1"/>
  <c r="AV47" i="358"/>
  <c r="AV34" i="358"/>
  <c r="AM34" i="358"/>
  <c r="AG34" i="358" s="1"/>
  <c r="AG15" i="358"/>
  <c r="AU15" i="358"/>
  <c r="AG23" i="358"/>
  <c r="AU23" i="358"/>
  <c r="AT59" i="357"/>
  <c r="AQ55" i="357"/>
  <c r="AV15" i="358"/>
  <c r="AM15" i="358"/>
  <c r="AK68" i="357"/>
  <c r="AC68" i="357"/>
  <c r="AU58" i="357"/>
  <c r="AG58" i="357"/>
  <c r="AQ44" i="357"/>
  <c r="AT48" i="357"/>
  <c r="AG45" i="357"/>
  <c r="AU45" i="357"/>
  <c r="AU70" i="357"/>
  <c r="AN55" i="357"/>
  <c r="AT56" i="357"/>
  <c r="AU25" i="357"/>
  <c r="AG25" i="357"/>
  <c r="AU24" i="357"/>
  <c r="AG12" i="357"/>
  <c r="AU12" i="357"/>
  <c r="AO44" i="356"/>
  <c r="AT46" i="356"/>
  <c r="AV35" i="357"/>
  <c r="AM35" i="357"/>
  <c r="AV26" i="357"/>
  <c r="AM26" i="357"/>
  <c r="AG26" i="357" s="1"/>
  <c r="AU23" i="357"/>
  <c r="AK69" i="356"/>
  <c r="AC69" i="356"/>
  <c r="AT67" i="356"/>
  <c r="AN66" i="356"/>
  <c r="AU48" i="357"/>
  <c r="AV23" i="357"/>
  <c r="AM23" i="357"/>
  <c r="AG23" i="357" s="1"/>
  <c r="BP18" i="357"/>
  <c r="BP75" i="357" s="1"/>
  <c r="BX86" i="357" s="1"/>
  <c r="AT57" i="356"/>
  <c r="AO55" i="356"/>
  <c r="AU70" i="356"/>
  <c r="AU68" i="356"/>
  <c r="AG68" i="356"/>
  <c r="AO33" i="356"/>
  <c r="AT35" i="356"/>
  <c r="AG15" i="357"/>
  <c r="AU15" i="357"/>
  <c r="AE67" i="356"/>
  <c r="AU46" i="356"/>
  <c r="AV15" i="356"/>
  <c r="AM15" i="356"/>
  <c r="AV14" i="356"/>
  <c r="AM14" i="356"/>
  <c r="AV37" i="356"/>
  <c r="AM37" i="356"/>
  <c r="AG37" i="356" s="1"/>
  <c r="AV26" i="356"/>
  <c r="AM26" i="356"/>
  <c r="AG26" i="356" s="1"/>
  <c r="AU23" i="356"/>
  <c r="AU13" i="356"/>
  <c r="AU14" i="356"/>
  <c r="AG14" i="356"/>
  <c r="AU68" i="358"/>
  <c r="AK69" i="358"/>
  <c r="AC69" i="358"/>
  <c r="X74" i="358"/>
  <c r="O74" i="358"/>
  <c r="T74" i="358"/>
  <c r="AP55" i="358"/>
  <c r="AT58" i="358"/>
  <c r="AO44" i="358"/>
  <c r="AT46" i="358"/>
  <c r="AV59" i="358"/>
  <c r="AM59" i="358"/>
  <c r="AG59" i="358" s="1"/>
  <c r="AE67" i="358"/>
  <c r="AV68" i="358"/>
  <c r="AM68" i="358"/>
  <c r="AG68" i="358" s="1"/>
  <c r="AU56" i="358"/>
  <c r="AG56" i="358"/>
  <c r="AU36" i="358"/>
  <c r="AG36" i="358"/>
  <c r="AT26" i="358"/>
  <c r="AQ22" i="358"/>
  <c r="AU48" i="358"/>
  <c r="AU35" i="358"/>
  <c r="AG35" i="358"/>
  <c r="AT25" i="358"/>
  <c r="AP22" i="358"/>
  <c r="AU25" i="358"/>
  <c r="AV14" i="358"/>
  <c r="AM14" i="358"/>
  <c r="AG14" i="358" s="1"/>
  <c r="AV12" i="358"/>
  <c r="AM12" i="358"/>
  <c r="AV25" i="358"/>
  <c r="AM25" i="358"/>
  <c r="AG25" i="358" s="1"/>
  <c r="AU14" i="358"/>
  <c r="AT67" i="357"/>
  <c r="AN66" i="357"/>
  <c r="AU26" i="358"/>
  <c r="AV67" i="357"/>
  <c r="AM67" i="357"/>
  <c r="AG67" i="357" s="1"/>
  <c r="AV57" i="357"/>
  <c r="AM57" i="357"/>
  <c r="AU37" i="357"/>
  <c r="AO22" i="357"/>
  <c r="AT24" i="357"/>
  <c r="AN44" i="357"/>
  <c r="AT45" i="357"/>
  <c r="AU59" i="357"/>
  <c r="AK37" i="357"/>
  <c r="AC37" i="357"/>
  <c r="AV47" i="357"/>
  <c r="AM47" i="357"/>
  <c r="AG47" i="357" s="1"/>
  <c r="AJ69" i="356"/>
  <c r="AF69" i="356"/>
  <c r="AE69" i="356"/>
  <c r="AD69" i="356"/>
  <c r="AT56" i="356"/>
  <c r="AN55" i="356"/>
  <c r="AV48" i="357"/>
  <c r="AM48" i="357"/>
  <c r="AG48" i="357" s="1"/>
  <c r="AV36" i="357"/>
  <c r="AM36" i="357"/>
  <c r="AG36" i="357" s="1"/>
  <c r="AV46" i="356"/>
  <c r="AM46" i="356"/>
  <c r="AG46" i="356" s="1"/>
  <c r="AU34" i="356"/>
  <c r="W74" i="356"/>
  <c r="AO69" i="356"/>
  <c r="AE68" i="356"/>
  <c r="AU58" i="356"/>
  <c r="AV48" i="356"/>
  <c r="AM48" i="356"/>
  <c r="AN33" i="356"/>
  <c r="AT34" i="356"/>
  <c r="AV70" i="356"/>
  <c r="AM70" i="356"/>
  <c r="AG70" i="356" s="1"/>
  <c r="S74" i="356"/>
  <c r="AV58" i="356"/>
  <c r="AM58" i="356"/>
  <c r="AG58" i="356" s="1"/>
  <c r="AT15" i="356"/>
  <c r="AQ11" i="356"/>
  <c r="AU35" i="356"/>
  <c r="AV34" i="356"/>
  <c r="AM34" i="356"/>
  <c r="AG34" i="356" s="1"/>
  <c r="AV24" i="356"/>
  <c r="AM24" i="356"/>
  <c r="S74" i="358"/>
  <c r="AJ70" i="358"/>
  <c r="AF70" i="358"/>
  <c r="AE70" i="358"/>
  <c r="AD70" i="358"/>
  <c r="AT68" i="358"/>
  <c r="AO66" i="358"/>
  <c r="AT57" i="358"/>
  <c r="AO55" i="358"/>
  <c r="AU58" i="358"/>
  <c r="AV57" i="358"/>
  <c r="AM57" i="358"/>
  <c r="AG57" i="358" s="1"/>
  <c r="AK48" i="358"/>
  <c r="AC48" i="358"/>
  <c r="AN70" i="358"/>
  <c r="AV58" i="358"/>
  <c r="AM58" i="358"/>
  <c r="AG58" i="358" s="1"/>
  <c r="AV26" i="358"/>
  <c r="AM26" i="358"/>
  <c r="AG26" i="358" s="1"/>
  <c r="AU46" i="358"/>
  <c r="AG46" i="358"/>
  <c r="AV37" i="358"/>
  <c r="AM37" i="358"/>
  <c r="AG37" i="358" s="1"/>
  <c r="AU45" i="358"/>
  <c r="AG12" i="358"/>
  <c r="AU12" i="358"/>
  <c r="AK69" i="357"/>
  <c r="AC69" i="357"/>
  <c r="AV24" i="358"/>
  <c r="AM24" i="358"/>
  <c r="AG24" i="358" s="1"/>
  <c r="AV13" i="358"/>
  <c r="AM13" i="358"/>
  <c r="AG13" i="358" s="1"/>
  <c r="S74" i="357"/>
  <c r="AV59" i="357"/>
  <c r="AM59" i="357"/>
  <c r="AG59" i="357" s="1"/>
  <c r="AT46" i="357"/>
  <c r="AO44" i="357"/>
  <c r="AU68" i="357"/>
  <c r="AU57" i="357"/>
  <c r="AG57" i="357"/>
  <c r="AV70" i="357"/>
  <c r="AM70" i="357"/>
  <c r="AG70" i="357" s="1"/>
  <c r="AU56" i="357"/>
  <c r="AG56" i="357"/>
  <c r="AT23" i="357"/>
  <c r="AN22" i="357"/>
  <c r="AU35" i="357"/>
  <c r="AG35" i="357"/>
  <c r="AG34" i="357"/>
  <c r="AU34" i="357"/>
  <c r="AV46" i="357"/>
  <c r="AM46" i="357"/>
  <c r="AG46" i="357" s="1"/>
  <c r="AV24" i="357"/>
  <c r="AM24" i="357"/>
  <c r="AG24" i="357" s="1"/>
  <c r="AT70" i="356"/>
  <c r="AQ66" i="356"/>
  <c r="AT48" i="356"/>
  <c r="AQ44" i="356"/>
  <c r="AG59" i="356"/>
  <c r="AU59" i="356"/>
  <c r="AT37" i="356"/>
  <c r="AQ33" i="356"/>
  <c r="O74" i="356"/>
  <c r="AO22" i="356"/>
  <c r="AT24" i="356"/>
  <c r="AG67" i="356"/>
  <c r="AU67" i="356"/>
  <c r="AV47" i="356"/>
  <c r="AM47" i="356"/>
  <c r="AG47" i="356" s="1"/>
  <c r="AG48" i="356"/>
  <c r="AU48" i="356"/>
  <c r="AT14" i="356"/>
  <c r="AP11" i="356"/>
  <c r="AV23" i="356"/>
  <c r="AM23" i="356"/>
  <c r="AG23" i="356" s="1"/>
  <c r="AV13" i="356"/>
  <c r="AM13" i="356"/>
  <c r="AG13" i="356" s="1"/>
  <c r="AU25" i="356"/>
  <c r="AG25" i="356"/>
  <c r="AU24" i="356"/>
  <c r="AG24" i="356"/>
  <c r="AV12" i="356"/>
  <c r="AM12" i="356"/>
  <c r="AV35" i="356"/>
  <c r="AM35" i="356"/>
  <c r="AG35" i="356" s="1"/>
  <c r="AU15" i="356"/>
  <c r="AG15" i="356"/>
  <c r="AV36" i="356"/>
  <c r="AM36" i="356"/>
  <c r="AG36" i="356" s="1"/>
  <c r="AU12" i="356"/>
  <c r="AG12" i="356"/>
  <c r="AN48" i="341"/>
  <c r="AN47" i="341"/>
  <c r="AN46" i="341"/>
  <c r="BX92" i="352"/>
  <c r="D50" i="30" s="1"/>
  <c r="BY4" i="352"/>
  <c r="BY4" i="347"/>
  <c r="BX92" i="347"/>
  <c r="D45" i="30" s="1"/>
  <c r="AJ70" i="355"/>
  <c r="AF70" i="355"/>
  <c r="AE70" i="355"/>
  <c r="AD70" i="355"/>
  <c r="AE69" i="355"/>
  <c r="AF69" i="355"/>
  <c r="AJ69" i="355"/>
  <c r="AD69" i="355"/>
  <c r="AJ67" i="355"/>
  <c r="AE67" i="355"/>
  <c r="AD67" i="355"/>
  <c r="AF67" i="355"/>
  <c r="AJ36" i="355"/>
  <c r="AF36" i="355"/>
  <c r="AE36" i="355"/>
  <c r="AD36" i="355"/>
  <c r="AC37" i="355"/>
  <c r="AK37" i="355"/>
  <c r="AK70" i="355"/>
  <c r="AV59" i="355"/>
  <c r="AM59" i="355"/>
  <c r="AM36" i="355"/>
  <c r="AV36" i="355"/>
  <c r="AL25" i="355"/>
  <c r="AC25" i="355"/>
  <c r="P74" i="355"/>
  <c r="AM58" i="355"/>
  <c r="AV58" i="355"/>
  <c r="AF37" i="355"/>
  <c r="AU12" i="355"/>
  <c r="AG12" i="355"/>
  <c r="AV23" i="355"/>
  <c r="AM23" i="355"/>
  <c r="AG23" i="355" s="1"/>
  <c r="AU24" i="355"/>
  <c r="AV14" i="355"/>
  <c r="AM14" i="355"/>
  <c r="AD68" i="355"/>
  <c r="AV47" i="355"/>
  <c r="AM47" i="355"/>
  <c r="AU23" i="355"/>
  <c r="AT45" i="354"/>
  <c r="AN44" i="354"/>
  <c r="AP22" i="355"/>
  <c r="AT25" i="355"/>
  <c r="AU47" i="354"/>
  <c r="AK59" i="353"/>
  <c r="AC59" i="353"/>
  <c r="AV68" i="354"/>
  <c r="AM68" i="354"/>
  <c r="AV34" i="354"/>
  <c r="AM34" i="354"/>
  <c r="AN66" i="353"/>
  <c r="AT67" i="353"/>
  <c r="AT34" i="355"/>
  <c r="AN33" i="355"/>
  <c r="AU45" i="354"/>
  <c r="AJ70" i="353"/>
  <c r="AF70" i="353"/>
  <c r="AE70" i="353"/>
  <c r="AD70" i="353"/>
  <c r="AF69" i="353"/>
  <c r="AV58" i="354"/>
  <c r="AM58" i="354"/>
  <c r="AK25" i="354"/>
  <c r="AC25" i="354"/>
  <c r="AU13" i="354"/>
  <c r="P74" i="353"/>
  <c r="AU57" i="354"/>
  <c r="AN55" i="354"/>
  <c r="AT56" i="354"/>
  <c r="AU25" i="354"/>
  <c r="AK68" i="352"/>
  <c r="AC68" i="352"/>
  <c r="AK15" i="352"/>
  <c r="AC15" i="352"/>
  <c r="AU67" i="353"/>
  <c r="AT45" i="353"/>
  <c r="AN44" i="353"/>
  <c r="AU34" i="353"/>
  <c r="AK24" i="352"/>
  <c r="AC24" i="352"/>
  <c r="AU46" i="354"/>
  <c r="AV36" i="353"/>
  <c r="AM36" i="353"/>
  <c r="AE12" i="353"/>
  <c r="AF12" i="353"/>
  <c r="AJ12" i="353"/>
  <c r="AD12" i="353"/>
  <c r="AT59" i="352"/>
  <c r="AQ55" i="352"/>
  <c r="AT25" i="354"/>
  <c r="AP22" i="354"/>
  <c r="AU59" i="353"/>
  <c r="AK69" i="352"/>
  <c r="AC69" i="352"/>
  <c r="AV13" i="352"/>
  <c r="AM13" i="352"/>
  <c r="AV26" i="354"/>
  <c r="AM26" i="354"/>
  <c r="AU23" i="353"/>
  <c r="AT24" i="353"/>
  <c r="AO22" i="353"/>
  <c r="AV56" i="352"/>
  <c r="AM56" i="352"/>
  <c r="AG12" i="352"/>
  <c r="AU12" i="352"/>
  <c r="AT13" i="352"/>
  <c r="AO11" i="352"/>
  <c r="AK46" i="351"/>
  <c r="AC46" i="351"/>
  <c r="AP11" i="353"/>
  <c r="AT14" i="353"/>
  <c r="AU68" i="352"/>
  <c r="AN66" i="352"/>
  <c r="AT67" i="352"/>
  <c r="AL23" i="351"/>
  <c r="AC23" i="351"/>
  <c r="AG70" i="351"/>
  <c r="AU70" i="351"/>
  <c r="AV56" i="351"/>
  <c r="AM56" i="351"/>
  <c r="AG56" i="351" s="1"/>
  <c r="AU37" i="351"/>
  <c r="AG37" i="351"/>
  <c r="AC14" i="351"/>
  <c r="AK14" i="351"/>
  <c r="AD69" i="351"/>
  <c r="AF69" i="351"/>
  <c r="AJ69" i="351"/>
  <c r="AE69" i="351"/>
  <c r="AV58" i="351"/>
  <c r="AM58" i="351"/>
  <c r="AU36" i="351"/>
  <c r="AG36" i="351"/>
  <c r="AT34" i="351"/>
  <c r="AN33" i="351"/>
  <c r="AT70" i="349"/>
  <c r="AQ66" i="349"/>
  <c r="AM25" i="351"/>
  <c r="AV25" i="351"/>
  <c r="AT12" i="350"/>
  <c r="AN11" i="350"/>
  <c r="AT47" i="353"/>
  <c r="AP44" i="353"/>
  <c r="AV12" i="351"/>
  <c r="AM12" i="351"/>
  <c r="AG12" i="351" s="1"/>
  <c r="AV69" i="350"/>
  <c r="AM69" i="350"/>
  <c r="AU56" i="349"/>
  <c r="AG56" i="349"/>
  <c r="AU59" i="349"/>
  <c r="AG59" i="349"/>
  <c r="AV68" i="351"/>
  <c r="AM68" i="351"/>
  <c r="AU68" i="350"/>
  <c r="AV57" i="350"/>
  <c r="AM57" i="350"/>
  <c r="AU59" i="350"/>
  <c r="AU47" i="350"/>
  <c r="AG47" i="350"/>
  <c r="AV47" i="350"/>
  <c r="AM47" i="350"/>
  <c r="AV24" i="350"/>
  <c r="AM24" i="350"/>
  <c r="AU46" i="349"/>
  <c r="AU12" i="349"/>
  <c r="AU12" i="351"/>
  <c r="AJ70" i="350"/>
  <c r="AF70" i="350"/>
  <c r="AE70" i="350"/>
  <c r="AD70" i="350"/>
  <c r="AV67" i="350"/>
  <c r="AM67" i="350"/>
  <c r="AC34" i="350"/>
  <c r="AU48" i="349"/>
  <c r="AG48" i="349"/>
  <c r="AV26" i="352"/>
  <c r="AM26" i="352"/>
  <c r="AV26" i="351"/>
  <c r="AM26" i="351"/>
  <c r="AC70" i="350"/>
  <c r="AK70" i="350"/>
  <c r="AU15" i="350"/>
  <c r="AQ55" i="349"/>
  <c r="AT59" i="349"/>
  <c r="AU25" i="349"/>
  <c r="AU15" i="349"/>
  <c r="AV36" i="349"/>
  <c r="AM36" i="349"/>
  <c r="AV26" i="349"/>
  <c r="AM26" i="349"/>
  <c r="AJ58" i="348"/>
  <c r="AE58" i="348"/>
  <c r="AD58" i="348"/>
  <c r="AF58" i="348"/>
  <c r="AV46" i="349"/>
  <c r="AM46" i="349"/>
  <c r="AG46" i="349" s="1"/>
  <c r="AT47" i="348"/>
  <c r="AP44" i="348"/>
  <c r="AV15" i="351"/>
  <c r="AM15" i="351"/>
  <c r="AU12" i="350"/>
  <c r="AK70" i="348"/>
  <c r="AC70" i="348"/>
  <c r="AT67" i="348"/>
  <c r="AN66" i="348"/>
  <c r="AV58" i="348"/>
  <c r="AM58" i="348"/>
  <c r="AV37" i="348"/>
  <c r="AM37" i="348"/>
  <c r="AU25" i="348"/>
  <c r="AT26" i="348"/>
  <c r="AQ22" i="348"/>
  <c r="AJ12" i="348"/>
  <c r="AF12" i="348"/>
  <c r="AE12" i="348"/>
  <c r="AD12" i="348"/>
  <c r="AN66" i="346"/>
  <c r="AT67" i="346"/>
  <c r="AU26" i="348"/>
  <c r="AC15" i="348"/>
  <c r="AK15" i="348"/>
  <c r="AV69" i="348"/>
  <c r="AM69" i="348"/>
  <c r="AU36" i="348"/>
  <c r="AT46" i="347"/>
  <c r="AO44" i="347"/>
  <c r="AT46" i="346"/>
  <c r="AO44" i="346"/>
  <c r="AK69" i="347"/>
  <c r="AC69" i="347"/>
  <c r="AT58" i="347"/>
  <c r="AP55" i="347"/>
  <c r="AU14" i="347"/>
  <c r="AG14" i="347"/>
  <c r="AV70" i="346"/>
  <c r="AM70" i="346"/>
  <c r="AG70" i="346" s="1"/>
  <c r="AT70" i="346"/>
  <c r="AQ66" i="346"/>
  <c r="AU23" i="346"/>
  <c r="AU57" i="347"/>
  <c r="AG57" i="347"/>
  <c r="AV48" i="347"/>
  <c r="AM48" i="347"/>
  <c r="AG48" i="347" s="1"/>
  <c r="AN22" i="347"/>
  <c r="AT23" i="347"/>
  <c r="AU56" i="346"/>
  <c r="AU15" i="348"/>
  <c r="AV25" i="347"/>
  <c r="AM25" i="347"/>
  <c r="AT14" i="345"/>
  <c r="AP11" i="345"/>
  <c r="AT45" i="344"/>
  <c r="AN44" i="344"/>
  <c r="AT26" i="344"/>
  <c r="AQ22" i="344"/>
  <c r="AT57" i="343"/>
  <c r="AO55" i="343"/>
  <c r="AT23" i="343"/>
  <c r="AN22" i="343"/>
  <c r="AU70" i="347"/>
  <c r="AM37" i="347"/>
  <c r="AV37" i="347"/>
  <c r="AU15" i="347"/>
  <c r="AU36" i="346"/>
  <c r="AG36" i="346"/>
  <c r="AM35" i="346"/>
  <c r="AV35" i="346"/>
  <c r="AV69" i="345"/>
  <c r="AM69" i="345"/>
  <c r="AG69" i="345" s="1"/>
  <c r="AL67" i="343"/>
  <c r="AC67" i="343"/>
  <c r="AV23" i="343"/>
  <c r="AM23" i="343"/>
  <c r="AU12" i="343"/>
  <c r="AT13" i="343"/>
  <c r="AO11" i="343"/>
  <c r="AU68" i="347"/>
  <c r="AM13" i="346"/>
  <c r="AV13" i="346"/>
  <c r="AV57" i="345"/>
  <c r="AM57" i="345"/>
  <c r="AO22" i="345"/>
  <c r="AT24" i="345"/>
  <c r="AU56" i="344"/>
  <c r="AG56" i="344"/>
  <c r="AT59" i="344"/>
  <c r="AQ55" i="344"/>
  <c r="AV14" i="344"/>
  <c r="AM14" i="344"/>
  <c r="AV46" i="343"/>
  <c r="AM46" i="343"/>
  <c r="AV36" i="343"/>
  <c r="AM36" i="343"/>
  <c r="AV37" i="343"/>
  <c r="AM37" i="343"/>
  <c r="AP11" i="342"/>
  <c r="AT14" i="342"/>
  <c r="AJ69" i="341"/>
  <c r="AF69" i="341"/>
  <c r="AE69" i="341"/>
  <c r="AD69" i="341"/>
  <c r="AV58" i="347"/>
  <c r="AM58" i="347"/>
  <c r="AU37" i="347"/>
  <c r="AG37" i="347"/>
  <c r="AU59" i="346"/>
  <c r="AT34" i="346"/>
  <c r="AN33" i="346"/>
  <c r="BP18" i="345"/>
  <c r="AO44" i="344"/>
  <c r="AT46" i="344"/>
  <c r="AV26" i="344"/>
  <c r="AM26" i="344"/>
  <c r="AK13" i="344"/>
  <c r="AC13" i="344"/>
  <c r="AV69" i="343"/>
  <c r="AM69" i="343"/>
  <c r="AG69" i="343" s="1"/>
  <c r="AN66" i="343"/>
  <c r="AT67" i="343"/>
  <c r="AU37" i="343"/>
  <c r="AG37" i="343"/>
  <c r="AV34" i="343"/>
  <c r="AM34" i="343"/>
  <c r="AG34" i="343" s="1"/>
  <c r="AV57" i="342"/>
  <c r="AM57" i="342"/>
  <c r="AU47" i="342"/>
  <c r="AJ68" i="341"/>
  <c r="AF68" i="341"/>
  <c r="AE68" i="341"/>
  <c r="AD68" i="341"/>
  <c r="AV56" i="348"/>
  <c r="AM56" i="348"/>
  <c r="AE57" i="348"/>
  <c r="AU46" i="348"/>
  <c r="AU68" i="346"/>
  <c r="AU26" i="346"/>
  <c r="AC34" i="345"/>
  <c r="AV14" i="345"/>
  <c r="AM14" i="345"/>
  <c r="AV69" i="344"/>
  <c r="AM69" i="344"/>
  <c r="AG69" i="344" s="1"/>
  <c r="AC34" i="344"/>
  <c r="AU15" i="344"/>
  <c r="AU12" i="344"/>
  <c r="AT13" i="344"/>
  <c r="AO11" i="344"/>
  <c r="U74" i="343"/>
  <c r="AU70" i="343"/>
  <c r="AU56" i="343"/>
  <c r="AG56" i="343"/>
  <c r="AV13" i="343"/>
  <c r="AM13" i="343"/>
  <c r="AK45" i="342"/>
  <c r="AC45" i="342"/>
  <c r="AV26" i="346"/>
  <c r="AM26" i="346"/>
  <c r="AG26" i="346" s="1"/>
  <c r="AV34" i="342"/>
  <c r="AM34" i="342"/>
  <c r="AF25" i="342"/>
  <c r="AE15" i="342"/>
  <c r="AU48" i="344"/>
  <c r="AV12" i="344"/>
  <c r="AM12" i="344"/>
  <c r="AG12" i="344" s="1"/>
  <c r="AD70" i="341"/>
  <c r="AJ70" i="341"/>
  <c r="AF67" i="341"/>
  <c r="AF70" i="341"/>
  <c r="AE70" i="341"/>
  <c r="AQ22" i="341"/>
  <c r="AT26" i="341"/>
  <c r="AM13" i="347"/>
  <c r="AU36" i="345"/>
  <c r="AV25" i="344"/>
  <c r="AM25" i="344"/>
  <c r="AE67" i="341"/>
  <c r="AG57" i="345"/>
  <c r="AU57" i="345"/>
  <c r="AG14" i="345"/>
  <c r="AU14" i="345"/>
  <c r="AV68" i="344"/>
  <c r="AM68" i="344"/>
  <c r="AV48" i="344"/>
  <c r="AM48" i="344"/>
  <c r="AG48" i="344" s="1"/>
  <c r="AU57" i="343"/>
  <c r="AU48" i="343"/>
  <c r="AG13" i="343"/>
  <c r="AU13" i="343"/>
  <c r="AU56" i="342"/>
  <c r="AG56" i="342"/>
  <c r="AU48" i="342"/>
  <c r="AG48" i="342"/>
  <c r="AV35" i="342"/>
  <c r="AM35" i="342"/>
  <c r="AE14" i="342"/>
  <c r="N74" i="341"/>
  <c r="AJ25" i="341"/>
  <c r="AF25" i="341"/>
  <c r="AE25" i="341"/>
  <c r="AD25" i="341"/>
  <c r="AC12" i="341"/>
  <c r="AU24" i="341"/>
  <c r="AU24" i="342"/>
  <c r="V74" i="341"/>
  <c r="AV48" i="341"/>
  <c r="AM48" i="341"/>
  <c r="AG48" i="341" s="1"/>
  <c r="AU23" i="341"/>
  <c r="AV70" i="341"/>
  <c r="AM70" i="341"/>
  <c r="AV47" i="341"/>
  <c r="AM47" i="341"/>
  <c r="AG47" i="341" s="1"/>
  <c r="AU47" i="341"/>
  <c r="AM25" i="341"/>
  <c r="AT58" i="355"/>
  <c r="AP55" i="355"/>
  <c r="M74" i="355"/>
  <c r="O74" i="355"/>
  <c r="AG58" i="355"/>
  <c r="AU58" i="355"/>
  <c r="AN44" i="355"/>
  <c r="AT45" i="355"/>
  <c r="AN47" i="355"/>
  <c r="AE25" i="355"/>
  <c r="AF25" i="355"/>
  <c r="AJ25" i="355"/>
  <c r="AD25" i="355"/>
  <c r="AV48" i="355"/>
  <c r="AM48" i="355"/>
  <c r="AG48" i="355" s="1"/>
  <c r="AT36" i="355"/>
  <c r="AP33" i="355"/>
  <c r="AQ44" i="355"/>
  <c r="AT48" i="355"/>
  <c r="AU34" i="355"/>
  <c r="AU37" i="355"/>
  <c r="AK69" i="354"/>
  <c r="AC69" i="354"/>
  <c r="AC67" i="355"/>
  <c r="AU15" i="355"/>
  <c r="AT57" i="354"/>
  <c r="AO55" i="354"/>
  <c r="AU26" i="355"/>
  <c r="AG26" i="355"/>
  <c r="AV35" i="354"/>
  <c r="AM35" i="354"/>
  <c r="AK24" i="354"/>
  <c r="AC24" i="354"/>
  <c r="AA70" i="353"/>
  <c r="T74" i="353"/>
  <c r="AT67" i="354"/>
  <c r="AN66" i="354"/>
  <c r="AO44" i="354"/>
  <c r="AT46" i="354"/>
  <c r="AV47" i="354"/>
  <c r="AM47" i="354"/>
  <c r="AG47" i="354" s="1"/>
  <c r="AU23" i="354"/>
  <c r="AU36" i="354"/>
  <c r="AK13" i="354"/>
  <c r="AC13" i="354"/>
  <c r="AU37" i="353"/>
  <c r="AC25" i="353"/>
  <c r="AK25" i="353"/>
  <c r="AU56" i="354"/>
  <c r="AG56" i="354"/>
  <c r="AV23" i="354"/>
  <c r="AM23" i="354"/>
  <c r="AG23" i="354" s="1"/>
  <c r="AU15" i="354"/>
  <c r="N74" i="353"/>
  <c r="AC67" i="353"/>
  <c r="AQ44" i="353"/>
  <c r="AT48" i="353"/>
  <c r="AE47" i="352"/>
  <c r="AD47" i="352"/>
  <c r="AJ47" i="352"/>
  <c r="AF47" i="352"/>
  <c r="AU67" i="354"/>
  <c r="AG67" i="354"/>
  <c r="BP29" i="353"/>
  <c r="AT57" i="352"/>
  <c r="AO55" i="352"/>
  <c r="AK14" i="352"/>
  <c r="AC14" i="352"/>
  <c r="AG36" i="353"/>
  <c r="AU36" i="353"/>
  <c r="P74" i="352"/>
  <c r="AL35" i="352"/>
  <c r="AC35" i="352"/>
  <c r="AM23" i="352"/>
  <c r="AV23" i="352"/>
  <c r="AV67" i="352"/>
  <c r="AM67" i="352"/>
  <c r="AM47" i="352"/>
  <c r="AU34" i="352"/>
  <c r="AG34" i="352"/>
  <c r="AO22" i="351"/>
  <c r="AT24" i="351"/>
  <c r="AU46" i="353"/>
  <c r="AG46" i="353"/>
  <c r="AG15" i="353"/>
  <c r="AU15" i="353"/>
  <c r="AU57" i="352"/>
  <c r="AT25" i="352"/>
  <c r="AP22" i="352"/>
  <c r="AD23" i="351"/>
  <c r="AJ23" i="351"/>
  <c r="AF23" i="351"/>
  <c r="AD25" i="351"/>
  <c r="AE23" i="351"/>
  <c r="AV45" i="352"/>
  <c r="AM45" i="352"/>
  <c r="AM47" i="351"/>
  <c r="AG47" i="351" s="1"/>
  <c r="AV47" i="351"/>
  <c r="AD37" i="351"/>
  <c r="W74" i="351"/>
  <c r="AT56" i="351"/>
  <c r="AN55" i="351"/>
  <c r="AU46" i="351"/>
  <c r="AN22" i="351"/>
  <c r="AT23" i="351"/>
  <c r="AG45" i="352"/>
  <c r="AU45" i="352"/>
  <c r="AU14" i="351"/>
  <c r="AK68" i="350"/>
  <c r="AC68" i="350"/>
  <c r="AT45" i="349"/>
  <c r="AN44" i="349"/>
  <c r="AU48" i="353"/>
  <c r="AU45" i="351"/>
  <c r="AJ67" i="350"/>
  <c r="AF67" i="350"/>
  <c r="AE67" i="350"/>
  <c r="AD67" i="350"/>
  <c r="AE34" i="350"/>
  <c r="AD34" i="350"/>
  <c r="AF34" i="350"/>
  <c r="AJ34" i="350"/>
  <c r="AM67" i="349"/>
  <c r="AV24" i="349"/>
  <c r="AM24" i="349"/>
  <c r="AG24" i="349" s="1"/>
  <c r="AC13" i="349"/>
  <c r="AT25" i="351"/>
  <c r="AP22" i="351"/>
  <c r="AU56" i="350"/>
  <c r="AG56" i="350"/>
  <c r="AN55" i="350"/>
  <c r="AT56" i="350"/>
  <c r="AU48" i="350"/>
  <c r="AV35" i="350"/>
  <c r="AM35" i="350"/>
  <c r="AG35" i="350" s="1"/>
  <c r="AU26" i="350"/>
  <c r="AU25" i="352"/>
  <c r="AG58" i="351"/>
  <c r="AU58" i="351"/>
  <c r="AU35" i="351"/>
  <c r="AG35" i="351"/>
  <c r="X74" i="350"/>
  <c r="AU37" i="350"/>
  <c r="AV34" i="350"/>
  <c r="AM34" i="350"/>
  <c r="AV23" i="350"/>
  <c r="AM23" i="350"/>
  <c r="P74" i="349"/>
  <c r="AC70" i="349"/>
  <c r="AK70" i="349"/>
  <c r="AV37" i="349"/>
  <c r="AM37" i="349"/>
  <c r="AG37" i="349" s="1"/>
  <c r="BP29" i="349"/>
  <c r="AF48" i="352"/>
  <c r="AV48" i="351"/>
  <c r="AM48" i="351"/>
  <c r="AG48" i="351" s="1"/>
  <c r="AV59" i="350"/>
  <c r="AM59" i="350"/>
  <c r="AG59" i="350" s="1"/>
  <c r="AM25" i="350"/>
  <c r="AV25" i="350"/>
  <c r="AU14" i="350"/>
  <c r="AV69" i="349"/>
  <c r="AM69" i="349"/>
  <c r="AG69" i="349" s="1"/>
  <c r="AU68" i="349"/>
  <c r="AU57" i="349"/>
  <c r="AU68" i="348"/>
  <c r="AV48" i="350"/>
  <c r="AM48" i="350"/>
  <c r="AG48" i="350" s="1"/>
  <c r="AT24" i="349"/>
  <c r="AO22" i="349"/>
  <c r="AV15" i="349"/>
  <c r="AM15" i="349"/>
  <c r="AG15" i="349" s="1"/>
  <c r="X74" i="348"/>
  <c r="AT58" i="348"/>
  <c r="AP55" i="348"/>
  <c r="BP62" i="348"/>
  <c r="AU34" i="348"/>
  <c r="AU45" i="349"/>
  <c r="AJ13" i="349"/>
  <c r="AF13" i="349"/>
  <c r="AE13" i="349"/>
  <c r="AD12" i="349"/>
  <c r="AD13" i="349"/>
  <c r="AD69" i="348"/>
  <c r="AF69" i="348"/>
  <c r="AJ69" i="348"/>
  <c r="AE69" i="348"/>
  <c r="AT36" i="348"/>
  <c r="AP33" i="348"/>
  <c r="AO22" i="348"/>
  <c r="AT24" i="348"/>
  <c r="AG57" i="350"/>
  <c r="AU57" i="350"/>
  <c r="AV12" i="350"/>
  <c r="AM12" i="350"/>
  <c r="AG12" i="350" s="1"/>
  <c r="AG26" i="349"/>
  <c r="AU26" i="349"/>
  <c r="AV45" i="348"/>
  <c r="AM45" i="348"/>
  <c r="AU45" i="348"/>
  <c r="AG45" i="348"/>
  <c r="AL24" i="348"/>
  <c r="AC24" i="348"/>
  <c r="AN55" i="347"/>
  <c r="AT56" i="347"/>
  <c r="AU12" i="347"/>
  <c r="AG12" i="347"/>
  <c r="AU67" i="348"/>
  <c r="AF59" i="348"/>
  <c r="AV48" i="348"/>
  <c r="AM48" i="348"/>
  <c r="AD23" i="348"/>
  <c r="AF23" i="348"/>
  <c r="AE23" i="348"/>
  <c r="AJ23" i="348"/>
  <c r="AK56" i="347"/>
  <c r="AC56" i="347"/>
  <c r="AU36" i="347"/>
  <c r="AC23" i="347"/>
  <c r="AK23" i="347"/>
  <c r="S74" i="346"/>
  <c r="AK67" i="346"/>
  <c r="AC67" i="346"/>
  <c r="BP62" i="346"/>
  <c r="BP75" i="346" s="1"/>
  <c r="BX86" i="346" s="1"/>
  <c r="AU34" i="346"/>
  <c r="AJ13" i="347"/>
  <c r="AF13" i="347"/>
  <c r="AE13" i="347"/>
  <c r="AD13" i="347"/>
  <c r="AP13" i="347"/>
  <c r="AQ44" i="346"/>
  <c r="AT48" i="346"/>
  <c r="AV25" i="346"/>
  <c r="AM25" i="346"/>
  <c r="AQ66" i="343"/>
  <c r="AT70" i="343"/>
  <c r="AD15" i="348"/>
  <c r="AD69" i="347"/>
  <c r="AJ69" i="347"/>
  <c r="AF69" i="347"/>
  <c r="AE69" i="347"/>
  <c r="AQ44" i="347"/>
  <c r="AT48" i="347"/>
  <c r="AU37" i="346"/>
  <c r="AG37" i="346"/>
  <c r="AC14" i="346"/>
  <c r="AK14" i="346"/>
  <c r="AU12" i="346"/>
  <c r="AT57" i="345"/>
  <c r="AO55" i="345"/>
  <c r="AT12" i="345"/>
  <c r="AN11" i="345"/>
  <c r="AT23" i="344"/>
  <c r="AN22" i="344"/>
  <c r="AT14" i="343"/>
  <c r="AP11" i="343"/>
  <c r="AT57" i="342"/>
  <c r="AO55" i="342"/>
  <c r="AN11" i="348"/>
  <c r="AT12" i="348"/>
  <c r="AG58" i="347"/>
  <c r="AU58" i="347"/>
  <c r="AU34" i="347"/>
  <c r="AU58" i="345"/>
  <c r="AV24" i="345"/>
  <c r="AM24" i="345"/>
  <c r="AG24" i="345" s="1"/>
  <c r="AV15" i="345"/>
  <c r="AM15" i="345"/>
  <c r="T74" i="344"/>
  <c r="AM46" i="344"/>
  <c r="AV46" i="344"/>
  <c r="AV36" i="344"/>
  <c r="AM36" i="344"/>
  <c r="AG23" i="343"/>
  <c r="AU23" i="343"/>
  <c r="M74" i="342"/>
  <c r="AE68" i="347"/>
  <c r="AU46" i="346"/>
  <c r="AC70" i="345"/>
  <c r="AK70" i="345"/>
  <c r="AV46" i="345"/>
  <c r="AM46" i="345"/>
  <c r="AN66" i="344"/>
  <c r="AT67" i="344"/>
  <c r="AK59" i="343"/>
  <c r="AC59" i="343"/>
  <c r="AU24" i="343"/>
  <c r="AD70" i="342"/>
  <c r="AE26" i="342"/>
  <c r="AF26" i="342"/>
  <c r="AJ26" i="342"/>
  <c r="AD26" i="342"/>
  <c r="AT57" i="341"/>
  <c r="AO55" i="341"/>
  <c r="AD14" i="348"/>
  <c r="AU14" i="348"/>
  <c r="AG14" i="348"/>
  <c r="AP12" i="348" s="1"/>
  <c r="AV35" i="347"/>
  <c r="AM35" i="347"/>
  <c r="AV34" i="347"/>
  <c r="AM34" i="347"/>
  <c r="AG34" i="347" s="1"/>
  <c r="AU58" i="346"/>
  <c r="AT58" i="346"/>
  <c r="AP55" i="346"/>
  <c r="AD68" i="345"/>
  <c r="AP68" i="345"/>
  <c r="AJ68" i="345"/>
  <c r="AF68" i="345"/>
  <c r="AE68" i="345"/>
  <c r="AU47" i="345"/>
  <c r="AV35" i="345"/>
  <c r="AM35" i="345"/>
  <c r="AG35" i="345" s="1"/>
  <c r="BP29" i="345"/>
  <c r="AL67" i="344"/>
  <c r="AC67" i="344"/>
  <c r="AN55" i="344"/>
  <c r="AT56" i="344"/>
  <c r="AV35" i="344"/>
  <c r="AM35" i="344"/>
  <c r="AG35" i="344" s="1"/>
  <c r="T74" i="342"/>
  <c r="AT46" i="342"/>
  <c r="AO44" i="342"/>
  <c r="AO66" i="341"/>
  <c r="AT68" i="341"/>
  <c r="AM57" i="348"/>
  <c r="AV57" i="348"/>
  <c r="AU57" i="348"/>
  <c r="AG57" i="348"/>
  <c r="AV26" i="348"/>
  <c r="AM26" i="348"/>
  <c r="AG26" i="348" s="1"/>
  <c r="AV67" i="347"/>
  <c r="AM67" i="347"/>
  <c r="AV47" i="347"/>
  <c r="AM47" i="347"/>
  <c r="AU47" i="346"/>
  <c r="AG47" i="346"/>
  <c r="AV47" i="346"/>
  <c r="AM47" i="346"/>
  <c r="AT12" i="346"/>
  <c r="AN11" i="346"/>
  <c r="AG13" i="346"/>
  <c r="AU13" i="346"/>
  <c r="U74" i="345"/>
  <c r="AU70" i="345"/>
  <c r="AU59" i="345"/>
  <c r="AG59" i="345"/>
  <c r="AV45" i="345"/>
  <c r="AM45" i="345"/>
  <c r="AV34" i="345"/>
  <c r="AM34" i="345"/>
  <c r="AU58" i="344"/>
  <c r="AU46" i="344"/>
  <c r="AG46" i="344"/>
  <c r="AV34" i="344"/>
  <c r="AM34" i="344"/>
  <c r="AV24" i="344"/>
  <c r="AM24" i="344"/>
  <c r="AG24" i="344" s="1"/>
  <c r="AV23" i="344"/>
  <c r="AM23" i="344"/>
  <c r="M74" i="343"/>
  <c r="AU59" i="343"/>
  <c r="AV45" i="343"/>
  <c r="AM45" i="343"/>
  <c r="AV69" i="342"/>
  <c r="AM69" i="342"/>
  <c r="AG69" i="342" s="1"/>
  <c r="AG25" i="342"/>
  <c r="AU25" i="342"/>
  <c r="AV12" i="342"/>
  <c r="AM12" i="342"/>
  <c r="AD12" i="342"/>
  <c r="AK69" i="341"/>
  <c r="AC69" i="341"/>
  <c r="AU37" i="341"/>
  <c r="AM58" i="342"/>
  <c r="AV58" i="342"/>
  <c r="P74" i="341"/>
  <c r="AU45" i="344"/>
  <c r="AG14" i="344"/>
  <c r="AU14" i="344"/>
  <c r="AU15" i="343"/>
  <c r="AE26" i="341"/>
  <c r="AD26" i="341"/>
  <c r="AF26" i="341"/>
  <c r="AJ26" i="341"/>
  <c r="AE12" i="341"/>
  <c r="AD12" i="341"/>
  <c r="AJ12" i="341"/>
  <c r="AF12" i="341"/>
  <c r="AV48" i="345"/>
  <c r="AM48" i="345"/>
  <c r="AU14" i="343"/>
  <c r="AC68" i="341"/>
  <c r="AV59" i="341"/>
  <c r="AM59" i="341"/>
  <c r="AV23" i="341"/>
  <c r="AM23" i="341"/>
  <c r="AG23" i="341" s="1"/>
  <c r="AF23" i="341"/>
  <c r="AE23" i="341"/>
  <c r="AG46" i="341"/>
  <c r="AU46" i="341"/>
  <c r="AU15" i="341"/>
  <c r="AG15" i="341"/>
  <c r="AQ13" i="341" s="1"/>
  <c r="AU14" i="341"/>
  <c r="AG14" i="341"/>
  <c r="AT57" i="355"/>
  <c r="AO55" i="355"/>
  <c r="BP73" i="355"/>
  <c r="BP75" i="355" s="1"/>
  <c r="BX86" i="355" s="1"/>
  <c r="AT46" i="355"/>
  <c r="AO44" i="355"/>
  <c r="AN48" i="355"/>
  <c r="AM56" i="355"/>
  <c r="AV56" i="355"/>
  <c r="AT37" i="355"/>
  <c r="AQ33" i="355"/>
  <c r="AU56" i="355"/>
  <c r="AG56" i="355"/>
  <c r="AC69" i="355"/>
  <c r="AO33" i="355"/>
  <c r="AT35" i="355"/>
  <c r="AM35" i="355"/>
  <c r="AV35" i="355"/>
  <c r="AV15" i="355"/>
  <c r="AM15" i="355"/>
  <c r="AG15" i="355" s="1"/>
  <c r="AV13" i="355"/>
  <c r="AM13" i="355"/>
  <c r="AE68" i="355"/>
  <c r="AF68" i="355"/>
  <c r="AM67" i="355"/>
  <c r="AV67" i="355"/>
  <c r="AV57" i="354"/>
  <c r="AM57" i="354"/>
  <c r="AG57" i="354" s="1"/>
  <c r="AV37" i="354"/>
  <c r="AM37" i="354"/>
  <c r="AK14" i="354"/>
  <c r="AC14" i="354"/>
  <c r="AG68" i="354"/>
  <c r="AU68" i="354"/>
  <c r="AT59" i="354"/>
  <c r="AQ55" i="354"/>
  <c r="AK45" i="354"/>
  <c r="AC45" i="354"/>
  <c r="AO22" i="354"/>
  <c r="AT24" i="354"/>
  <c r="AT46" i="353"/>
  <c r="AO44" i="353"/>
  <c r="AU37" i="354"/>
  <c r="AG37" i="354"/>
  <c r="AQ35" i="354" s="1"/>
  <c r="AE35" i="354"/>
  <c r="AD35" i="354"/>
  <c r="AF35" i="354"/>
  <c r="AJ35" i="354"/>
  <c r="AD68" i="353"/>
  <c r="AJ68" i="353"/>
  <c r="AF68" i="353"/>
  <c r="AE68" i="353"/>
  <c r="AD67" i="353"/>
  <c r="AU14" i="354"/>
  <c r="AV15" i="354"/>
  <c r="AM15" i="354"/>
  <c r="AG15" i="354" s="1"/>
  <c r="AK48" i="353"/>
  <c r="AC48" i="353"/>
  <c r="BP18" i="353"/>
  <c r="BP75" i="353" s="1"/>
  <c r="BX86" i="353" s="1"/>
  <c r="AG46" i="355"/>
  <c r="AG50" i="355" s="1"/>
  <c r="AU46" i="355"/>
  <c r="AU58" i="354"/>
  <c r="AG58" i="354"/>
  <c r="AU12" i="354"/>
  <c r="AM67" i="353"/>
  <c r="AG67" i="353" s="1"/>
  <c r="AK34" i="353"/>
  <c r="AC34" i="353"/>
  <c r="AE14" i="353"/>
  <c r="AF14" i="353"/>
  <c r="AD14" i="353"/>
  <c r="AJ14" i="353"/>
  <c r="AJ23" i="352"/>
  <c r="AF23" i="352"/>
  <c r="AD23" i="352"/>
  <c r="AE23" i="352"/>
  <c r="AU48" i="354"/>
  <c r="AM56" i="353"/>
  <c r="AV56" i="353"/>
  <c r="AU26" i="353"/>
  <c r="AG26" i="353"/>
  <c r="AL13" i="353"/>
  <c r="AC13" i="353"/>
  <c r="AV36" i="354"/>
  <c r="AM36" i="354"/>
  <c r="AG36" i="354" s="1"/>
  <c r="AD56" i="353"/>
  <c r="AF56" i="353"/>
  <c r="AJ56" i="353"/>
  <c r="AE56" i="353"/>
  <c r="AK47" i="353"/>
  <c r="AC47" i="353"/>
  <c r="AT37" i="353"/>
  <c r="AQ33" i="353"/>
  <c r="R74" i="352"/>
  <c r="AT56" i="352"/>
  <c r="AN55" i="352"/>
  <c r="AG26" i="354"/>
  <c r="AU26" i="354"/>
  <c r="AP55" i="353"/>
  <c r="AT58" i="353"/>
  <c r="AU25" i="353"/>
  <c r="AJ70" i="352"/>
  <c r="AF70" i="352"/>
  <c r="AE70" i="352"/>
  <c r="AD70" i="352"/>
  <c r="AC58" i="352"/>
  <c r="AJ14" i="352"/>
  <c r="AF14" i="352"/>
  <c r="AE14" i="352"/>
  <c r="AD14" i="352"/>
  <c r="AE13" i="352"/>
  <c r="AT67" i="351"/>
  <c r="AN66" i="351"/>
  <c r="AU59" i="352"/>
  <c r="AG59" i="352"/>
  <c r="AU24" i="352"/>
  <c r="AG13" i="352"/>
  <c r="AU13" i="352"/>
  <c r="AE12" i="352"/>
  <c r="AN14" i="352"/>
  <c r="AQ12" i="353"/>
  <c r="AV25" i="352"/>
  <c r="AM25" i="352"/>
  <c r="AG25" i="352" s="1"/>
  <c r="AN11" i="352"/>
  <c r="AT12" i="352"/>
  <c r="AT58" i="351"/>
  <c r="AP55" i="351"/>
  <c r="AU15" i="352"/>
  <c r="AF70" i="351"/>
  <c r="AM34" i="351"/>
  <c r="AV34" i="351"/>
  <c r="AG25" i="351"/>
  <c r="AU25" i="351"/>
  <c r="AT12" i="351"/>
  <c r="AN11" i="351"/>
  <c r="AU67" i="352"/>
  <c r="AG67" i="352"/>
  <c r="AN47" i="352"/>
  <c r="AU24" i="351"/>
  <c r="AG24" i="351"/>
  <c r="AT45" i="350"/>
  <c r="AN44" i="350"/>
  <c r="AT23" i="350"/>
  <c r="AN22" i="350"/>
  <c r="AT57" i="349"/>
  <c r="AO55" i="349"/>
  <c r="AU69" i="350"/>
  <c r="AG69" i="350"/>
  <c r="AQ55" i="350"/>
  <c r="AT59" i="350"/>
  <c r="AN55" i="349"/>
  <c r="AT56" i="349"/>
  <c r="AV45" i="349"/>
  <c r="AM45" i="349"/>
  <c r="AG45" i="349" s="1"/>
  <c r="BP18" i="349"/>
  <c r="BP75" i="349" s="1"/>
  <c r="BX86" i="349" s="1"/>
  <c r="AU67" i="351"/>
  <c r="AG67" i="351"/>
  <c r="AV57" i="351"/>
  <c r="AM57" i="351"/>
  <c r="AU13" i="351"/>
  <c r="AG13" i="351"/>
  <c r="AN66" i="350"/>
  <c r="AT67" i="350"/>
  <c r="AV58" i="350"/>
  <c r="AM58" i="350"/>
  <c r="AG58" i="350" s="1"/>
  <c r="AV46" i="350"/>
  <c r="AM46" i="350"/>
  <c r="AV36" i="350"/>
  <c r="AM36" i="350"/>
  <c r="AG36" i="350" s="1"/>
  <c r="AP34" i="350" s="1"/>
  <c r="AU13" i="350"/>
  <c r="AU67" i="349"/>
  <c r="AG67" i="349"/>
  <c r="AU58" i="349"/>
  <c r="AV57" i="353"/>
  <c r="AM57" i="353"/>
  <c r="AU36" i="352"/>
  <c r="AG36" i="352"/>
  <c r="AF69" i="350"/>
  <c r="AU58" i="350"/>
  <c r="AG23" i="350"/>
  <c r="AU23" i="350"/>
  <c r="AV15" i="350"/>
  <c r="AM15" i="350"/>
  <c r="AG15" i="350" s="1"/>
  <c r="AK13" i="350"/>
  <c r="AC13" i="350"/>
  <c r="AJ70" i="349"/>
  <c r="AF70" i="349"/>
  <c r="AE70" i="349"/>
  <c r="AD70" i="349"/>
  <c r="AV48" i="354"/>
  <c r="AM48" i="354"/>
  <c r="AG48" i="354" s="1"/>
  <c r="AG48" i="352"/>
  <c r="AQ47" i="352" s="1"/>
  <c r="AU48" i="352"/>
  <c r="AO44" i="350"/>
  <c r="AT46" i="350"/>
  <c r="AV45" i="350"/>
  <c r="AM45" i="350"/>
  <c r="AU24" i="350"/>
  <c r="AG24" i="350"/>
  <c r="AU25" i="350"/>
  <c r="AG25" i="350"/>
  <c r="AM58" i="349"/>
  <c r="AG58" i="349" s="1"/>
  <c r="AV58" i="349"/>
  <c r="AC34" i="349"/>
  <c r="AP11" i="349"/>
  <c r="AT14" i="349"/>
  <c r="AT70" i="348"/>
  <c r="AQ66" i="348"/>
  <c r="AV57" i="349"/>
  <c r="AM57" i="349"/>
  <c r="AG57" i="349" s="1"/>
  <c r="AM25" i="349"/>
  <c r="AG25" i="349" s="1"/>
  <c r="AV25" i="349"/>
  <c r="AE70" i="348"/>
  <c r="AD70" i="348"/>
  <c r="AJ70" i="348"/>
  <c r="AF70" i="348"/>
  <c r="AO44" i="348"/>
  <c r="AT46" i="348"/>
  <c r="BP73" i="348"/>
  <c r="AT35" i="348"/>
  <c r="AO33" i="348"/>
  <c r="AU36" i="349"/>
  <c r="AG36" i="349"/>
  <c r="AM14" i="349"/>
  <c r="AK68" i="348"/>
  <c r="AC68" i="348"/>
  <c r="AG56" i="348"/>
  <c r="AU56" i="348"/>
  <c r="AE56" i="348"/>
  <c r="AU47" i="348"/>
  <c r="AV36" i="348"/>
  <c r="AM36" i="348"/>
  <c r="AG36" i="348" s="1"/>
  <c r="AJ24" i="348"/>
  <c r="AF24" i="348"/>
  <c r="AE24" i="348"/>
  <c r="AD24" i="348"/>
  <c r="AN66" i="347"/>
  <c r="AT67" i="347"/>
  <c r="AN55" i="346"/>
  <c r="AT56" i="346"/>
  <c r="AF67" i="348"/>
  <c r="AG37" i="348"/>
  <c r="AU37" i="348"/>
  <c r="AQ11" i="348"/>
  <c r="AT15" i="348"/>
  <c r="AT68" i="346"/>
  <c r="AO66" i="346"/>
  <c r="AT70" i="347"/>
  <c r="AQ66" i="347"/>
  <c r="AJ46" i="347"/>
  <c r="AF46" i="347"/>
  <c r="AE46" i="347"/>
  <c r="AD46" i="347"/>
  <c r="AQ46" i="347"/>
  <c r="AK69" i="346"/>
  <c r="AC69" i="346"/>
  <c r="AD45" i="347"/>
  <c r="AV59" i="346"/>
  <c r="AM59" i="346"/>
  <c r="AG59" i="346" s="1"/>
  <c r="AT70" i="342"/>
  <c r="AQ66" i="342"/>
  <c r="AP11" i="348"/>
  <c r="AT14" i="348"/>
  <c r="AV70" i="347"/>
  <c r="AM70" i="347"/>
  <c r="AG70" i="347" s="1"/>
  <c r="AU67" i="347"/>
  <c r="AG67" i="347"/>
  <c r="AE48" i="347"/>
  <c r="AU35" i="347"/>
  <c r="AG35" i="347"/>
  <c r="AU26" i="347"/>
  <c r="AG26" i="347"/>
  <c r="AU67" i="346"/>
  <c r="AM12" i="346"/>
  <c r="AG12" i="346" s="1"/>
  <c r="AV12" i="346"/>
  <c r="AT57" i="344"/>
  <c r="AO55" i="344"/>
  <c r="AT14" i="344"/>
  <c r="AP11" i="344"/>
  <c r="AT12" i="343"/>
  <c r="AN11" i="343"/>
  <c r="AC23" i="348"/>
  <c r="AE15" i="347"/>
  <c r="AP11" i="347"/>
  <c r="AT14" i="347"/>
  <c r="AG25" i="346"/>
  <c r="AU25" i="346"/>
  <c r="AU24" i="346"/>
  <c r="AN22" i="346"/>
  <c r="AT23" i="346"/>
  <c r="AU26" i="345"/>
  <c r="AV13" i="345"/>
  <c r="AM13" i="345"/>
  <c r="AK70" i="344"/>
  <c r="AC70" i="344"/>
  <c r="AV57" i="344"/>
  <c r="AM57" i="344"/>
  <c r="BP29" i="344"/>
  <c r="AU58" i="343"/>
  <c r="AO22" i="343"/>
  <c r="AT24" i="343"/>
  <c r="AV24" i="347"/>
  <c r="AM24" i="347"/>
  <c r="AU24" i="347"/>
  <c r="AG24" i="347"/>
  <c r="AV56" i="346"/>
  <c r="AM56" i="346"/>
  <c r="AG56" i="346" s="1"/>
  <c r="AN44" i="346"/>
  <c r="AT45" i="346"/>
  <c r="AV34" i="346"/>
  <c r="AM34" i="346"/>
  <c r="AG34" i="346" s="1"/>
  <c r="AE34" i="345"/>
  <c r="AD34" i="345"/>
  <c r="AJ34" i="345"/>
  <c r="AF34" i="345"/>
  <c r="AO34" i="345"/>
  <c r="AV23" i="345"/>
  <c r="AM23" i="345"/>
  <c r="AU47" i="344"/>
  <c r="AV57" i="343"/>
  <c r="AM57" i="343"/>
  <c r="AG57" i="343" s="1"/>
  <c r="AV47" i="343"/>
  <c r="AM47" i="343"/>
  <c r="AG47" i="343" s="1"/>
  <c r="BP29" i="343"/>
  <c r="BP18" i="343"/>
  <c r="AU70" i="342"/>
  <c r="AU58" i="342"/>
  <c r="AG58" i="342"/>
  <c r="AM15" i="347"/>
  <c r="AG15" i="347" s="1"/>
  <c r="AU35" i="346"/>
  <c r="AG35" i="346"/>
  <c r="V74" i="345"/>
  <c r="AC68" i="345"/>
  <c r="AU56" i="345"/>
  <c r="AG56" i="345"/>
  <c r="AV37" i="345"/>
  <c r="AM37" i="345"/>
  <c r="AG37" i="345" s="1"/>
  <c r="AJ67" i="344"/>
  <c r="AF67" i="344"/>
  <c r="AE67" i="344"/>
  <c r="AD67" i="344"/>
  <c r="AP67" i="344"/>
  <c r="AJ70" i="344"/>
  <c r="AF70" i="344"/>
  <c r="AE70" i="344"/>
  <c r="AD70" i="344"/>
  <c r="AF69" i="344"/>
  <c r="AV45" i="344"/>
  <c r="AM45" i="344"/>
  <c r="AG45" i="344" s="1"/>
  <c r="AV37" i="344"/>
  <c r="AM37" i="344"/>
  <c r="AG37" i="344" s="1"/>
  <c r="AE69" i="343"/>
  <c r="AD68" i="343"/>
  <c r="AP68" i="343"/>
  <c r="AJ68" i="343"/>
  <c r="AF68" i="343"/>
  <c r="AE68" i="343"/>
  <c r="AT59" i="343"/>
  <c r="AQ55" i="343"/>
  <c r="AC70" i="342"/>
  <c r="AK70" i="342"/>
  <c r="AU35" i="342"/>
  <c r="AG35" i="342"/>
  <c r="BP29" i="342"/>
  <c r="BP75" i="342" s="1"/>
  <c r="BX86" i="342" s="1"/>
  <c r="AT46" i="341"/>
  <c r="AO44" i="341"/>
  <c r="AV59" i="348"/>
  <c r="AM59" i="348"/>
  <c r="AO58" i="348"/>
  <c r="AM12" i="348"/>
  <c r="AE13" i="346"/>
  <c r="AL67" i="345"/>
  <c r="AC67" i="345"/>
  <c r="M74" i="345"/>
  <c r="AE70" i="345"/>
  <c r="AN55" i="345"/>
  <c r="AT56" i="345"/>
  <c r="AU46" i="345"/>
  <c r="AG46" i="345"/>
  <c r="AO44" i="345"/>
  <c r="AT46" i="345"/>
  <c r="AG45" i="345"/>
  <c r="AU45" i="345"/>
  <c r="AG26" i="344"/>
  <c r="AU26" i="344"/>
  <c r="AG23" i="344"/>
  <c r="AU23" i="344"/>
  <c r="AJ67" i="343"/>
  <c r="AF67" i="343"/>
  <c r="AE67" i="343"/>
  <c r="AD67" i="343"/>
  <c r="AP67" i="343"/>
  <c r="AN55" i="343"/>
  <c r="AT56" i="343"/>
  <c r="AO44" i="343"/>
  <c r="AT46" i="343"/>
  <c r="AG45" i="343"/>
  <c r="AU45" i="343"/>
  <c r="AV24" i="343"/>
  <c r="AM24" i="343"/>
  <c r="AG24" i="343" s="1"/>
  <c r="AV15" i="343"/>
  <c r="AM15" i="343"/>
  <c r="AG15" i="343" s="1"/>
  <c r="AN66" i="342"/>
  <c r="AT67" i="342"/>
  <c r="AT59" i="342"/>
  <c r="AQ55" i="342"/>
  <c r="AG25" i="347"/>
  <c r="AU25" i="347"/>
  <c r="AV25" i="345"/>
  <c r="AM25" i="345"/>
  <c r="AV47" i="342"/>
  <c r="AM47" i="342"/>
  <c r="AG47" i="342" s="1"/>
  <c r="AU46" i="342"/>
  <c r="AN44" i="342"/>
  <c r="AT45" i="342"/>
  <c r="AV36" i="342"/>
  <c r="AM36" i="342"/>
  <c r="AG36" i="342" s="1"/>
  <c r="AM24" i="342"/>
  <c r="AG24" i="342" s="1"/>
  <c r="AV24" i="342"/>
  <c r="AU12" i="342"/>
  <c r="AG12" i="342"/>
  <c r="AT13" i="342"/>
  <c r="AO11" i="342"/>
  <c r="AV67" i="341"/>
  <c r="AM67" i="341"/>
  <c r="AG67" i="341" s="1"/>
  <c r="AU34" i="341"/>
  <c r="AV12" i="345"/>
  <c r="AM12" i="345"/>
  <c r="AC68" i="343"/>
  <c r="AG23" i="342"/>
  <c r="AU23" i="342"/>
  <c r="AT70" i="341"/>
  <c r="AQ66" i="341"/>
  <c r="AT35" i="341"/>
  <c r="AO33" i="341"/>
  <c r="AU25" i="345"/>
  <c r="AG25" i="345"/>
  <c r="AU34" i="342"/>
  <c r="AG34" i="342"/>
  <c r="AN70" i="341"/>
  <c r="AD67" i="341"/>
  <c r="AK57" i="341"/>
  <c r="AC57" i="341"/>
  <c r="AT45" i="341"/>
  <c r="AN44" i="341"/>
  <c r="AK36" i="341"/>
  <c r="AC36" i="341"/>
  <c r="AV48" i="343"/>
  <c r="AM48" i="343"/>
  <c r="AG48" i="343" s="1"/>
  <c r="AU25" i="343"/>
  <c r="AU59" i="342"/>
  <c r="AG59" i="342"/>
  <c r="AT37" i="341"/>
  <c r="AQ33" i="341"/>
  <c r="AV14" i="342"/>
  <c r="AM14" i="342"/>
  <c r="AM12" i="341"/>
  <c r="AM68" i="341"/>
  <c r="AV24" i="341"/>
  <c r="AM24" i="341"/>
  <c r="AG24" i="341" s="1"/>
  <c r="AD15" i="341"/>
  <c r="AP12" i="341"/>
  <c r="AB70" i="355"/>
  <c r="AL70" i="355" s="1"/>
  <c r="AW70" i="355" s="1"/>
  <c r="X74" i="355"/>
  <c r="AT67" i="355"/>
  <c r="AN66" i="355"/>
  <c r="W74" i="355"/>
  <c r="AJ57" i="355"/>
  <c r="AF57" i="355"/>
  <c r="AE57" i="355"/>
  <c r="AP57" i="355"/>
  <c r="AD57" i="355"/>
  <c r="AE58" i="355"/>
  <c r="AN46" i="355"/>
  <c r="AN49" i="355" s="1"/>
  <c r="AR45" i="355" s="1"/>
  <c r="T74" i="355"/>
  <c r="AE34" i="355"/>
  <c r="AD56" i="355"/>
  <c r="AV69" i="355"/>
  <c r="AM69" i="355"/>
  <c r="AT59" i="355"/>
  <c r="AQ55" i="355"/>
  <c r="AM34" i="355"/>
  <c r="AG34" i="355" s="1"/>
  <c r="AV34" i="355"/>
  <c r="AT70" i="354"/>
  <c r="AQ66" i="354"/>
  <c r="AU59" i="355"/>
  <c r="AG59" i="355"/>
  <c r="AT70" i="353"/>
  <c r="AQ66" i="353"/>
  <c r="AU68" i="355"/>
  <c r="AG68" i="355"/>
  <c r="AO69" i="355" s="1"/>
  <c r="AO67" i="355"/>
  <c r="AG47" i="355"/>
  <c r="AU47" i="355"/>
  <c r="AE23" i="355"/>
  <c r="AF26" i="355"/>
  <c r="AU14" i="355"/>
  <c r="AG14" i="355"/>
  <c r="AK70" i="354"/>
  <c r="AC70" i="354"/>
  <c r="BP40" i="354"/>
  <c r="BP75" i="354" s="1"/>
  <c r="BX86" i="354" s="1"/>
  <c r="AT57" i="353"/>
  <c r="AO55" i="353"/>
  <c r="AM24" i="355"/>
  <c r="AG24" i="355" s="1"/>
  <c r="AV24" i="355"/>
  <c r="AU13" i="355"/>
  <c r="AG13" i="355"/>
  <c r="AC34" i="354"/>
  <c r="AE35" i="355"/>
  <c r="AG35" i="355"/>
  <c r="AO36" i="355" s="1"/>
  <c r="AU35" i="355"/>
  <c r="AV59" i="354"/>
  <c r="AM59" i="354"/>
  <c r="AM46" i="354"/>
  <c r="AG46" i="354" s="1"/>
  <c r="AV46" i="354"/>
  <c r="AT13" i="354"/>
  <c r="AO11" i="354"/>
  <c r="AU59" i="354"/>
  <c r="AG59" i="354"/>
  <c r="AE34" i="354"/>
  <c r="AD34" i="354"/>
  <c r="AF34" i="354"/>
  <c r="AJ34" i="354"/>
  <c r="X74" i="353"/>
  <c r="AU69" i="353"/>
  <c r="AG69" i="353"/>
  <c r="AP68" i="353" s="1"/>
  <c r="AQ22" i="353"/>
  <c r="AT26" i="353"/>
  <c r="AT70" i="352"/>
  <c r="AQ66" i="352"/>
  <c r="AV12" i="354"/>
  <c r="AM12" i="354"/>
  <c r="AG12" i="354" s="1"/>
  <c r="AM68" i="353"/>
  <c r="AV68" i="353"/>
  <c r="AV45" i="353"/>
  <c r="AM45" i="353"/>
  <c r="AG45" i="353" s="1"/>
  <c r="AG24" i="353"/>
  <c r="AU24" i="353"/>
  <c r="AD58" i="352"/>
  <c r="AE58" i="352"/>
  <c r="AJ58" i="352"/>
  <c r="AE57" i="352"/>
  <c r="AF58" i="352"/>
  <c r="AE46" i="352"/>
  <c r="AU24" i="354"/>
  <c r="AF67" i="353"/>
  <c r="AD58" i="353"/>
  <c r="AG58" i="353"/>
  <c r="AU58" i="353"/>
  <c r="AK37" i="353"/>
  <c r="AC37" i="353"/>
  <c r="AE13" i="353"/>
  <c r="AF13" i="353"/>
  <c r="AD13" i="353"/>
  <c r="AJ13" i="353"/>
  <c r="AE69" i="352"/>
  <c r="AD69" i="352"/>
  <c r="AF69" i="352"/>
  <c r="AJ69" i="352"/>
  <c r="AU46" i="352"/>
  <c r="AP33" i="352"/>
  <c r="AT36" i="352"/>
  <c r="AU35" i="353"/>
  <c r="AU57" i="353"/>
  <c r="AG57" i="353"/>
  <c r="AD57" i="353"/>
  <c r="AD59" i="353"/>
  <c r="AU47" i="353"/>
  <c r="AV24" i="353"/>
  <c r="AM24" i="353"/>
  <c r="X74" i="352"/>
  <c r="AV58" i="352"/>
  <c r="AM58" i="352"/>
  <c r="AN33" i="352"/>
  <c r="AT34" i="352"/>
  <c r="AO22" i="352"/>
  <c r="AT24" i="352"/>
  <c r="AD34" i="351"/>
  <c r="AF34" i="351"/>
  <c r="AE34" i="351"/>
  <c r="AP34" i="351"/>
  <c r="AJ34" i="351"/>
  <c r="AC23" i="353"/>
  <c r="AK23" i="353"/>
  <c r="AD15" i="353"/>
  <c r="AV57" i="352"/>
  <c r="AM57" i="352"/>
  <c r="AG57" i="352" s="1"/>
  <c r="AC47" i="352"/>
  <c r="AD26" i="352"/>
  <c r="AG26" i="352"/>
  <c r="AQ23" i="352" s="1"/>
  <c r="AU26" i="352"/>
  <c r="AK69" i="351"/>
  <c r="AC69" i="351"/>
  <c r="AT26" i="351"/>
  <c r="AQ22" i="351"/>
  <c r="AQ13" i="353"/>
  <c r="AF68" i="352"/>
  <c r="BP62" i="351"/>
  <c r="BP75" i="351" s="1"/>
  <c r="BX86" i="351" s="1"/>
  <c r="AV35" i="353"/>
  <c r="AM35" i="353"/>
  <c r="AG35" i="353" s="1"/>
  <c r="AQ69" i="351"/>
  <c r="AC34" i="351"/>
  <c r="AM70" i="352"/>
  <c r="AF68" i="351"/>
  <c r="AJ68" i="351"/>
  <c r="AE68" i="351"/>
  <c r="AD68" i="351"/>
  <c r="O74" i="351"/>
  <c r="AQ66" i="350"/>
  <c r="AT70" i="350"/>
  <c r="AN70" i="352"/>
  <c r="AG56" i="352"/>
  <c r="AU56" i="352"/>
  <c r="AE45" i="352"/>
  <c r="AT68" i="351"/>
  <c r="AO66" i="351"/>
  <c r="AG59" i="351"/>
  <c r="AU59" i="351"/>
  <c r="AT57" i="350"/>
  <c r="AO55" i="350"/>
  <c r="AT14" i="350"/>
  <c r="AP11" i="350"/>
  <c r="AU57" i="351"/>
  <c r="AG57" i="351"/>
  <c r="AU46" i="350"/>
  <c r="AG46" i="350"/>
  <c r="BP40" i="350"/>
  <c r="AK26" i="350"/>
  <c r="AC26" i="350"/>
  <c r="BP75" i="350"/>
  <c r="BX86" i="350" s="1"/>
  <c r="BP18" i="350"/>
  <c r="AO44" i="349"/>
  <c r="AT46" i="349"/>
  <c r="AN22" i="349"/>
  <c r="AT23" i="349"/>
  <c r="AV46" i="352"/>
  <c r="AM46" i="352"/>
  <c r="AG46" i="352" s="1"/>
  <c r="AU37" i="352"/>
  <c r="AG37" i="352"/>
  <c r="AN69" i="351"/>
  <c r="AE67" i="351"/>
  <c r="AM45" i="351"/>
  <c r="AG45" i="351" s="1"/>
  <c r="AV45" i="351"/>
  <c r="AD26" i="351"/>
  <c r="AU26" i="351"/>
  <c r="AG26" i="351"/>
  <c r="AF68" i="350"/>
  <c r="AV37" i="350"/>
  <c r="AM37" i="350"/>
  <c r="AG37" i="350" s="1"/>
  <c r="AV14" i="350"/>
  <c r="AM14" i="350"/>
  <c r="AG14" i="350" s="1"/>
  <c r="AN70" i="349"/>
  <c r="AP70" i="349"/>
  <c r="AE34" i="349"/>
  <c r="AD34" i="349"/>
  <c r="AJ34" i="349"/>
  <c r="AF34" i="349"/>
  <c r="W74" i="352"/>
  <c r="AD25" i="352"/>
  <c r="AD35" i="351"/>
  <c r="P74" i="350"/>
  <c r="AO34" i="350"/>
  <c r="AO22" i="350"/>
  <c r="AT24" i="350"/>
  <c r="X74" i="349"/>
  <c r="AV47" i="349"/>
  <c r="AM47" i="349"/>
  <c r="AV35" i="349"/>
  <c r="AM35" i="349"/>
  <c r="AG35" i="349" s="1"/>
  <c r="AU15" i="351"/>
  <c r="AG15" i="351"/>
  <c r="T74" i="350"/>
  <c r="AG45" i="350"/>
  <c r="AU45" i="350"/>
  <c r="AM68" i="349"/>
  <c r="AG68" i="349" s="1"/>
  <c r="AV68" i="349"/>
  <c r="AN66" i="349"/>
  <c r="AT67" i="349"/>
  <c r="AV34" i="349"/>
  <c r="AM34" i="349"/>
  <c r="AU47" i="349"/>
  <c r="AG47" i="349"/>
  <c r="AG23" i="349"/>
  <c r="AU23" i="349"/>
  <c r="AJ14" i="349"/>
  <c r="AF14" i="349"/>
  <c r="AE14" i="349"/>
  <c r="AD14" i="349"/>
  <c r="P74" i="348"/>
  <c r="AV12" i="349"/>
  <c r="AM12" i="349"/>
  <c r="AG12" i="349" s="1"/>
  <c r="AC67" i="348"/>
  <c r="AK67" i="348"/>
  <c r="AN55" i="348"/>
  <c r="AT56" i="348"/>
  <c r="AT34" i="348"/>
  <c r="AN33" i="348"/>
  <c r="AT13" i="350"/>
  <c r="AO11" i="350"/>
  <c r="T74" i="348"/>
  <c r="AC58" i="348"/>
  <c r="AV34" i="348"/>
  <c r="AM34" i="348"/>
  <c r="AG34" i="348" s="1"/>
  <c r="AE67" i="348"/>
  <c r="AU59" i="348"/>
  <c r="AG59" i="348"/>
  <c r="AV46" i="348"/>
  <c r="AM46" i="348"/>
  <c r="AG46" i="348" s="1"/>
  <c r="AU35" i="348"/>
  <c r="AD26" i="348"/>
  <c r="AP22" i="348"/>
  <c r="AT25" i="348"/>
  <c r="AO11" i="348"/>
  <c r="AT13" i="348"/>
  <c r="AO55" i="347"/>
  <c r="AT57" i="347"/>
  <c r="AO55" i="346"/>
  <c r="AT57" i="346"/>
  <c r="AC69" i="348"/>
  <c r="AV47" i="348"/>
  <c r="AM47" i="348"/>
  <c r="AG47" i="348" s="1"/>
  <c r="S74" i="347"/>
  <c r="AN44" i="347"/>
  <c r="AT45" i="347"/>
  <c r="AV68" i="346"/>
  <c r="AM68" i="346"/>
  <c r="AG68" i="346" s="1"/>
  <c r="AU57" i="346"/>
  <c r="AG57" i="346"/>
  <c r="AV48" i="346"/>
  <c r="AM48" i="346"/>
  <c r="AG48" i="346" s="1"/>
  <c r="AJ14" i="346"/>
  <c r="AF14" i="346"/>
  <c r="AE14" i="346"/>
  <c r="AD14" i="346"/>
  <c r="AC13" i="348"/>
  <c r="AK13" i="348"/>
  <c r="AV59" i="347"/>
  <c r="AM59" i="347"/>
  <c r="AG59" i="347" s="1"/>
  <c r="AU45" i="347"/>
  <c r="AG45" i="347"/>
  <c r="AV36" i="347"/>
  <c r="AM36" i="347"/>
  <c r="AG36" i="347" s="1"/>
  <c r="Q74" i="346"/>
  <c r="AV46" i="346"/>
  <c r="AM46" i="346"/>
  <c r="AG46" i="346" s="1"/>
  <c r="AC12" i="348"/>
  <c r="AN69" i="347"/>
  <c r="AU56" i="347"/>
  <c r="AV46" i="347"/>
  <c r="AM46" i="347"/>
  <c r="AU23" i="347"/>
  <c r="AU69" i="346"/>
  <c r="AK58" i="346"/>
  <c r="AC58" i="346"/>
  <c r="AK23" i="346"/>
  <c r="AC23" i="346"/>
  <c r="AE12" i="346"/>
  <c r="AT45" i="345"/>
  <c r="AN44" i="345"/>
  <c r="AT26" i="345"/>
  <c r="AQ22" i="345"/>
  <c r="AT12" i="344"/>
  <c r="AN11" i="344"/>
  <c r="AT45" i="343"/>
  <c r="AN44" i="343"/>
  <c r="AV23" i="348"/>
  <c r="AM23" i="348"/>
  <c r="AD13" i="348"/>
  <c r="AU13" i="348"/>
  <c r="AF70" i="347"/>
  <c r="AV26" i="345"/>
  <c r="AM26" i="345"/>
  <c r="AG26" i="345" s="1"/>
  <c r="AC59" i="344"/>
  <c r="AK59" i="344"/>
  <c r="AV47" i="344"/>
  <c r="AM47" i="344"/>
  <c r="AG47" i="344" s="1"/>
  <c r="BP18" i="344"/>
  <c r="BP75" i="344" s="1"/>
  <c r="BX86" i="344" s="1"/>
  <c r="AU46" i="343"/>
  <c r="AG46" i="343"/>
  <c r="BP40" i="343"/>
  <c r="BP75" i="343" s="1"/>
  <c r="BX86" i="343" s="1"/>
  <c r="AJ67" i="342"/>
  <c r="AF67" i="342"/>
  <c r="AE67" i="342"/>
  <c r="AD67" i="342"/>
  <c r="AP67" i="342"/>
  <c r="AC13" i="347"/>
  <c r="AV47" i="345"/>
  <c r="AM47" i="345"/>
  <c r="AG47" i="345" s="1"/>
  <c r="AG12" i="345"/>
  <c r="AU12" i="345"/>
  <c r="AT13" i="345"/>
  <c r="AO11" i="345"/>
  <c r="AU68" i="344"/>
  <c r="AG68" i="344"/>
  <c r="AO70" i="344" s="1"/>
  <c r="AG57" i="344"/>
  <c r="AU57" i="344"/>
  <c r="AE34" i="344"/>
  <c r="AD34" i="344"/>
  <c r="AJ34" i="344"/>
  <c r="AF34" i="344"/>
  <c r="AO34" i="344"/>
  <c r="AK70" i="343"/>
  <c r="AC70" i="343"/>
  <c r="AV35" i="343"/>
  <c r="AM35" i="343"/>
  <c r="AG35" i="343" s="1"/>
  <c r="AE13" i="342"/>
  <c r="AJ13" i="342"/>
  <c r="AD13" i="342"/>
  <c r="AF13" i="342"/>
  <c r="AM25" i="348"/>
  <c r="AG25" i="348" s="1"/>
  <c r="AE47" i="347"/>
  <c r="AU47" i="347"/>
  <c r="AG47" i="347"/>
  <c r="AP46" i="347" s="1"/>
  <c r="AU45" i="346"/>
  <c r="AG45" i="346"/>
  <c r="AM15" i="346"/>
  <c r="AV15" i="346"/>
  <c r="AV68" i="345"/>
  <c r="AM68" i="345"/>
  <c r="AN66" i="345"/>
  <c r="AT67" i="345"/>
  <c r="AT59" i="345"/>
  <c r="AQ55" i="345"/>
  <c r="BP40" i="345"/>
  <c r="U74" i="344"/>
  <c r="AU59" i="344"/>
  <c r="AV15" i="344"/>
  <c r="AM15" i="344"/>
  <c r="AG15" i="344" s="1"/>
  <c r="AK26" i="343"/>
  <c r="AC26" i="343"/>
  <c r="AV14" i="343"/>
  <c r="AM14" i="343"/>
  <c r="AG14" i="343" s="1"/>
  <c r="AD69" i="342"/>
  <c r="AV46" i="342"/>
  <c r="AM46" i="342"/>
  <c r="AG46" i="342" s="1"/>
  <c r="AK37" i="342"/>
  <c r="AC37" i="342"/>
  <c r="AU48" i="348"/>
  <c r="AG48" i="348"/>
  <c r="AV35" i="348"/>
  <c r="AM35" i="348"/>
  <c r="AG35" i="348" s="1"/>
  <c r="AV68" i="347"/>
  <c r="AM68" i="347"/>
  <c r="AG68" i="347" s="1"/>
  <c r="AJ67" i="345"/>
  <c r="AF67" i="345"/>
  <c r="AE67" i="345"/>
  <c r="AD67" i="345"/>
  <c r="AP67" i="345"/>
  <c r="AM58" i="345"/>
  <c r="AG58" i="345" s="1"/>
  <c r="AV58" i="345"/>
  <c r="AG13" i="345"/>
  <c r="AU13" i="345"/>
  <c r="AU25" i="344"/>
  <c r="AG25" i="344"/>
  <c r="AO22" i="344"/>
  <c r="AT24" i="344"/>
  <c r="AD70" i="343"/>
  <c r="AM58" i="343"/>
  <c r="AG58" i="343" s="1"/>
  <c r="AV58" i="343"/>
  <c r="AU26" i="343"/>
  <c r="AM68" i="342"/>
  <c r="AG68" i="342" s="1"/>
  <c r="AV68" i="342"/>
  <c r="AU68" i="342"/>
  <c r="AD68" i="342"/>
  <c r="AQ44" i="342"/>
  <c r="AT48" i="342"/>
  <c r="AU45" i="342"/>
  <c r="AG15" i="346"/>
  <c r="AU15" i="346"/>
  <c r="AU36" i="344"/>
  <c r="AG36" i="344"/>
  <c r="AU36" i="343"/>
  <c r="AG36" i="343"/>
  <c r="AP26" i="342"/>
  <c r="AU15" i="342"/>
  <c r="AG15" i="342"/>
  <c r="AP11" i="341"/>
  <c r="AT14" i="341"/>
  <c r="AV68" i="343"/>
  <c r="AM68" i="343"/>
  <c r="AV25" i="343"/>
  <c r="AM25" i="343"/>
  <c r="AG25" i="343" s="1"/>
  <c r="AN26" i="342"/>
  <c r="AE13" i="341"/>
  <c r="AD13" i="341"/>
  <c r="AF13" i="341"/>
  <c r="AJ13" i="341"/>
  <c r="AP13" i="341"/>
  <c r="AU48" i="345"/>
  <c r="AG48" i="345"/>
  <c r="AD36" i="345"/>
  <c r="AG23" i="345"/>
  <c r="AU23" i="345"/>
  <c r="AG15" i="345"/>
  <c r="AU15" i="345"/>
  <c r="AU13" i="344"/>
  <c r="AV12" i="343"/>
  <c r="AM12" i="343"/>
  <c r="AG12" i="343" s="1"/>
  <c r="AU37" i="342"/>
  <c r="AQ22" i="342"/>
  <c r="AT26" i="342"/>
  <c r="O74" i="341"/>
  <c r="AN68" i="341"/>
  <c r="AV24" i="346"/>
  <c r="AM24" i="346"/>
  <c r="AG24" i="346" s="1"/>
  <c r="AV36" i="345"/>
  <c r="AM36" i="345"/>
  <c r="AG36" i="345" s="1"/>
  <c r="AV58" i="344"/>
  <c r="AM58" i="344"/>
  <c r="AG58" i="344" s="1"/>
  <c r="AG57" i="342"/>
  <c r="AU57" i="342"/>
  <c r="AN55" i="342"/>
  <c r="AT56" i="342"/>
  <c r="AU14" i="342"/>
  <c r="AG14" i="342"/>
  <c r="AC13" i="342"/>
  <c r="AK13" i="342"/>
  <c r="AU59" i="341"/>
  <c r="AG59" i="341"/>
  <c r="BP18" i="341"/>
  <c r="BP75" i="341" s="1"/>
  <c r="BX86" i="341" s="1"/>
  <c r="AV35" i="341"/>
  <c r="AM35" i="341"/>
  <c r="AG35" i="341" s="1"/>
  <c r="AE24" i="341"/>
  <c r="AF24" i="341"/>
  <c r="AF24" i="342"/>
  <c r="AU58" i="341"/>
  <c r="AG58" i="341"/>
  <c r="AV34" i="341"/>
  <c r="AM34" i="341"/>
  <c r="AG34" i="341" s="1"/>
  <c r="AC70" i="341"/>
  <c r="AU35" i="341"/>
  <c r="AU36" i="341"/>
  <c r="AM26" i="341"/>
  <c r="AQ12" i="341"/>
  <c r="AE15" i="341"/>
  <c r="AV56" i="341"/>
  <c r="AM56" i="341"/>
  <c r="AG56" i="341" s="1"/>
  <c r="AV37" i="341"/>
  <c r="AM37" i="341"/>
  <c r="AG37" i="341" s="1"/>
  <c r="AC13" i="341"/>
  <c r="BX92" i="330"/>
  <c r="D28" i="30" s="1"/>
  <c r="BY4" i="330"/>
  <c r="BX92" i="336"/>
  <c r="D34" i="30" s="1"/>
  <c r="BY4" i="336"/>
  <c r="AP70" i="334"/>
  <c r="BY4" i="333"/>
  <c r="BX92" i="333"/>
  <c r="D31" i="30" s="1"/>
  <c r="BX92" i="331"/>
  <c r="D29" i="30" s="1"/>
  <c r="BY4" i="331"/>
  <c r="BP75" i="340"/>
  <c r="BX86" i="340" s="1"/>
  <c r="BX92" i="338"/>
  <c r="D36" i="30" s="1"/>
  <c r="BY4" i="338"/>
  <c r="BP75" i="335"/>
  <c r="BX86" i="335" s="1"/>
  <c r="BY4" i="329"/>
  <c r="BX92" i="329"/>
  <c r="D27" i="30" s="1"/>
  <c r="AJ69" i="340"/>
  <c r="AF69" i="340"/>
  <c r="AE69" i="340"/>
  <c r="AD69" i="340"/>
  <c r="AK67" i="340"/>
  <c r="AC67" i="340"/>
  <c r="AT57" i="340"/>
  <c r="AO55" i="340"/>
  <c r="O74" i="340"/>
  <c r="AF68" i="340"/>
  <c r="T74" i="340"/>
  <c r="AJ45" i="340"/>
  <c r="AF45" i="340"/>
  <c r="AE45" i="340"/>
  <c r="AD45" i="340"/>
  <c r="AD47" i="340"/>
  <c r="AU58" i="340"/>
  <c r="AU56" i="340"/>
  <c r="AM46" i="340"/>
  <c r="AG46" i="340" s="1"/>
  <c r="AV46" i="340"/>
  <c r="AT35" i="340"/>
  <c r="AO33" i="340"/>
  <c r="AV59" i="340"/>
  <c r="AM59" i="340"/>
  <c r="AM58" i="340"/>
  <c r="AG58" i="340" s="1"/>
  <c r="AU46" i="340"/>
  <c r="AT48" i="340"/>
  <c r="AQ44" i="340"/>
  <c r="AU59" i="340"/>
  <c r="AG59" i="340"/>
  <c r="AU26" i="340"/>
  <c r="AU15" i="340"/>
  <c r="AM45" i="340"/>
  <c r="AV26" i="340"/>
  <c r="AM26" i="340"/>
  <c r="AG26" i="340" s="1"/>
  <c r="AU23" i="340"/>
  <c r="AT68" i="339"/>
  <c r="AO66" i="339"/>
  <c r="AU56" i="339"/>
  <c r="AV59" i="339"/>
  <c r="AM59" i="339"/>
  <c r="AG59" i="339" s="1"/>
  <c r="AO44" i="339"/>
  <c r="AT46" i="339"/>
  <c r="AU57" i="339"/>
  <c r="AV47" i="339"/>
  <c r="AM47" i="339"/>
  <c r="AU46" i="339"/>
  <c r="AG46" i="339"/>
  <c r="AT26" i="339"/>
  <c r="AQ22" i="339"/>
  <c r="AT14" i="339"/>
  <c r="AP11" i="339"/>
  <c r="AU15" i="339"/>
  <c r="AU25" i="339"/>
  <c r="AG25" i="339"/>
  <c r="AU24" i="339"/>
  <c r="AV13" i="339"/>
  <c r="AM13" i="339"/>
  <c r="AG13" i="339" s="1"/>
  <c r="AU45" i="339"/>
  <c r="AV15" i="339"/>
  <c r="AM15" i="339"/>
  <c r="AG15" i="339" s="1"/>
  <c r="AV12" i="339"/>
  <c r="AM12" i="339"/>
  <c r="AV37" i="339"/>
  <c r="AM37" i="339"/>
  <c r="AG37" i="339" s="1"/>
  <c r="AV25" i="339"/>
  <c r="AM25" i="339"/>
  <c r="AV14" i="339"/>
  <c r="AM14" i="339"/>
  <c r="AU13" i="339"/>
  <c r="AU70" i="338"/>
  <c r="AT59" i="338"/>
  <c r="AQ55" i="338"/>
  <c r="AT15" i="338"/>
  <c r="AQ11" i="338"/>
  <c r="AE58" i="338"/>
  <c r="AQ55" i="337"/>
  <c r="AT59" i="337"/>
  <c r="AT36" i="337"/>
  <c r="AP33" i="337"/>
  <c r="AU34" i="338"/>
  <c r="AG34" i="338"/>
  <c r="AV24" i="338"/>
  <c r="AM24" i="338"/>
  <c r="AU15" i="338"/>
  <c r="AU13" i="338"/>
  <c r="AV68" i="337"/>
  <c r="AM68" i="337"/>
  <c r="AU56" i="338"/>
  <c r="AT70" i="337"/>
  <c r="AQ66" i="337"/>
  <c r="AT14" i="337"/>
  <c r="AP11" i="337"/>
  <c r="AU59" i="338"/>
  <c r="AG59" i="338"/>
  <c r="AM57" i="338"/>
  <c r="AV23" i="338"/>
  <c r="AM23" i="338"/>
  <c r="AV13" i="338"/>
  <c r="AM13" i="338"/>
  <c r="AG13" i="338" s="1"/>
  <c r="BP73" i="337"/>
  <c r="BP75" i="337" s="1"/>
  <c r="BX86" i="337" s="1"/>
  <c r="AT25" i="337"/>
  <c r="AP22" i="337"/>
  <c r="AV56" i="337"/>
  <c r="AM56" i="337"/>
  <c r="AV25" i="337"/>
  <c r="AM25" i="337"/>
  <c r="AV14" i="337"/>
  <c r="AM14" i="337"/>
  <c r="AV37" i="337"/>
  <c r="AM37" i="337"/>
  <c r="AG26" i="337"/>
  <c r="AU26" i="337"/>
  <c r="AG15" i="337"/>
  <c r="AU15" i="337"/>
  <c r="AG12" i="337"/>
  <c r="AU12" i="337"/>
  <c r="AV47" i="337"/>
  <c r="AM47" i="337"/>
  <c r="AV36" i="337"/>
  <c r="AM36" i="337"/>
  <c r="AV34" i="337"/>
  <c r="AM34" i="337"/>
  <c r="AG14" i="337"/>
  <c r="AU14" i="337"/>
  <c r="AU68" i="336"/>
  <c r="AV69" i="337"/>
  <c r="AM69" i="337"/>
  <c r="AG69" i="337" s="1"/>
  <c r="AU37" i="337"/>
  <c r="AG37" i="337"/>
  <c r="AV26" i="337"/>
  <c r="AM26" i="337"/>
  <c r="AV15" i="337"/>
  <c r="AM15" i="337"/>
  <c r="AV12" i="337"/>
  <c r="AM12" i="337"/>
  <c r="AT47" i="336"/>
  <c r="AP44" i="336"/>
  <c r="AT35" i="336"/>
  <c r="AO33" i="336"/>
  <c r="AV47" i="336"/>
  <c r="AM47" i="336"/>
  <c r="AG25" i="336"/>
  <c r="AU25" i="336"/>
  <c r="AU14" i="336"/>
  <c r="AU12" i="336"/>
  <c r="AU48" i="336"/>
  <c r="AV35" i="336"/>
  <c r="AM35" i="336"/>
  <c r="AU24" i="336"/>
  <c r="AV13" i="336"/>
  <c r="AM13" i="336"/>
  <c r="AO55" i="334"/>
  <c r="AT57" i="334"/>
  <c r="AU57" i="336"/>
  <c r="AU45" i="336"/>
  <c r="AV36" i="336"/>
  <c r="AM36" i="336"/>
  <c r="W74" i="335"/>
  <c r="AE67" i="335"/>
  <c r="AT46" i="335"/>
  <c r="AO44" i="335"/>
  <c r="AT68" i="334"/>
  <c r="AO66" i="334"/>
  <c r="AV48" i="336"/>
  <c r="AM48" i="336"/>
  <c r="AG48" i="336" s="1"/>
  <c r="AU26" i="336"/>
  <c r="AV24" i="336"/>
  <c r="AM24" i="336"/>
  <c r="AG24" i="336" s="1"/>
  <c r="AQ33" i="335"/>
  <c r="AT37" i="335"/>
  <c r="AT24" i="335"/>
  <c r="AO22" i="335"/>
  <c r="AT69" i="334"/>
  <c r="AP66" i="334"/>
  <c r="AO22" i="334"/>
  <c r="AT24" i="334"/>
  <c r="AU58" i="335"/>
  <c r="AG58" i="335"/>
  <c r="AV35" i="335"/>
  <c r="AM35" i="335"/>
  <c r="AU24" i="335"/>
  <c r="AV13" i="335"/>
  <c r="AM13" i="335"/>
  <c r="BP40" i="334"/>
  <c r="AE25" i="334"/>
  <c r="AD25" i="334"/>
  <c r="AF25" i="334"/>
  <c r="AJ25" i="334"/>
  <c r="AU47" i="335"/>
  <c r="AU45" i="335"/>
  <c r="AG45" i="335"/>
  <c r="AV69" i="334"/>
  <c r="AM69" i="334"/>
  <c r="X74" i="334"/>
  <c r="AN70" i="334"/>
  <c r="AV48" i="334"/>
  <c r="AM48" i="334"/>
  <c r="AT37" i="334"/>
  <c r="AQ33" i="334"/>
  <c r="AO55" i="333"/>
  <c r="AT57" i="333"/>
  <c r="AC70" i="335"/>
  <c r="AN59" i="335"/>
  <c r="AU26" i="335"/>
  <c r="AV24" i="335"/>
  <c r="AM24" i="335"/>
  <c r="AG24" i="335" s="1"/>
  <c r="AF69" i="334"/>
  <c r="AT36" i="334"/>
  <c r="AP33" i="334"/>
  <c r="AT26" i="334"/>
  <c r="AQ22" i="334"/>
  <c r="AV45" i="335"/>
  <c r="AM45" i="335"/>
  <c r="AG25" i="335"/>
  <c r="AU25" i="335"/>
  <c r="AV70" i="334"/>
  <c r="AM70" i="334"/>
  <c r="AT69" i="333"/>
  <c r="AP66" i="333"/>
  <c r="AQ33" i="333"/>
  <c r="AT37" i="333"/>
  <c r="AE23" i="334"/>
  <c r="AV12" i="334"/>
  <c r="AM12" i="334"/>
  <c r="AG12" i="334" s="1"/>
  <c r="AV68" i="333"/>
  <c r="AM68" i="333"/>
  <c r="AT57" i="332"/>
  <c r="AO55" i="332"/>
  <c r="AT57" i="331"/>
  <c r="AO55" i="331"/>
  <c r="AT57" i="330"/>
  <c r="AO55" i="330"/>
  <c r="AF69" i="333"/>
  <c r="AU58" i="333"/>
  <c r="AD69" i="332"/>
  <c r="AE69" i="332"/>
  <c r="AF69" i="332"/>
  <c r="AJ69" i="332"/>
  <c r="AT68" i="331"/>
  <c r="AO66" i="331"/>
  <c r="AT68" i="330"/>
  <c r="AO66" i="330"/>
  <c r="T74" i="333"/>
  <c r="AU34" i="333"/>
  <c r="AU23" i="333"/>
  <c r="AT35" i="332"/>
  <c r="AO33" i="332"/>
  <c r="AD70" i="331"/>
  <c r="AJ70" i="331"/>
  <c r="AF70" i="331"/>
  <c r="AE70" i="331"/>
  <c r="AT35" i="331"/>
  <c r="AO33" i="331"/>
  <c r="AV13" i="334"/>
  <c r="AM13" i="334"/>
  <c r="AG13" i="334" s="1"/>
  <c r="AV69" i="333"/>
  <c r="AM69" i="333"/>
  <c r="AU67" i="333"/>
  <c r="AG67" i="333"/>
  <c r="AU48" i="333"/>
  <c r="AV24" i="333"/>
  <c r="AM24" i="333"/>
  <c r="AG24" i="333" s="1"/>
  <c r="AV14" i="333"/>
  <c r="AM14" i="333"/>
  <c r="AV13" i="333"/>
  <c r="AM13" i="333"/>
  <c r="AG13" i="333" s="1"/>
  <c r="AK69" i="331"/>
  <c r="AC69" i="331"/>
  <c r="AT70" i="331"/>
  <c r="AQ66" i="331"/>
  <c r="AN66" i="330"/>
  <c r="AT67" i="330"/>
  <c r="AG70" i="332"/>
  <c r="AU70" i="332"/>
  <c r="AU57" i="332"/>
  <c r="AU47" i="332"/>
  <c r="AU25" i="332"/>
  <c r="P74" i="331"/>
  <c r="AV68" i="331"/>
  <c r="AM68" i="331"/>
  <c r="AU24" i="331"/>
  <c r="X74" i="330"/>
  <c r="AO44" i="329"/>
  <c r="AT46" i="329"/>
  <c r="AU67" i="332"/>
  <c r="AG67" i="332"/>
  <c r="AV48" i="332"/>
  <c r="AM48" i="332"/>
  <c r="AU34" i="332"/>
  <c r="AU12" i="332"/>
  <c r="AV58" i="331"/>
  <c r="AM58" i="331"/>
  <c r="AG58" i="331" s="1"/>
  <c r="AU47" i="331"/>
  <c r="AU15" i="331"/>
  <c r="AF68" i="330"/>
  <c r="AP44" i="329"/>
  <c r="AT47" i="329"/>
  <c r="AV68" i="332"/>
  <c r="AM68" i="332"/>
  <c r="T74" i="331"/>
  <c r="AU68" i="331"/>
  <c r="AG68" i="331"/>
  <c r="AO69" i="331" s="1"/>
  <c r="AU56" i="331"/>
  <c r="AU36" i="331"/>
  <c r="T74" i="330"/>
  <c r="AU67" i="330"/>
  <c r="AT48" i="330"/>
  <c r="AQ44" i="330"/>
  <c r="AT59" i="329"/>
  <c r="AQ55" i="329"/>
  <c r="AV67" i="332"/>
  <c r="AM67" i="332"/>
  <c r="S74" i="331"/>
  <c r="AV57" i="331"/>
  <c r="AM57" i="331"/>
  <c r="AV37" i="331"/>
  <c r="AM37" i="331"/>
  <c r="AV25" i="331"/>
  <c r="AM25" i="331"/>
  <c r="AV23" i="331"/>
  <c r="AM23" i="331"/>
  <c r="AV12" i="331"/>
  <c r="AM12" i="331"/>
  <c r="AV68" i="330"/>
  <c r="AM68" i="330"/>
  <c r="AT14" i="330"/>
  <c r="AP11" i="330"/>
  <c r="AT57" i="329"/>
  <c r="AO55" i="329"/>
  <c r="AT45" i="329"/>
  <c r="AN44" i="329"/>
  <c r="AT23" i="329"/>
  <c r="AN22" i="329"/>
  <c r="AO11" i="329"/>
  <c r="AT13" i="329"/>
  <c r="AU14" i="330"/>
  <c r="AG56" i="329"/>
  <c r="AU56" i="329"/>
  <c r="AU37" i="329"/>
  <c r="AU35" i="329"/>
  <c r="AU26" i="329"/>
  <c r="AU35" i="330"/>
  <c r="S74" i="329"/>
  <c r="AV57" i="329"/>
  <c r="AM57" i="329"/>
  <c r="AG57" i="329" s="1"/>
  <c r="AU46" i="329"/>
  <c r="AU36" i="329"/>
  <c r="AG36" i="329"/>
  <c r="AU34" i="329"/>
  <c r="AG34" i="329"/>
  <c r="AV47" i="330"/>
  <c r="AM47" i="330"/>
  <c r="AG47" i="330" s="1"/>
  <c r="AV14" i="330"/>
  <c r="AM14" i="330"/>
  <c r="AG14" i="330" s="1"/>
  <c r="AU13" i="330"/>
  <c r="AG13" i="330"/>
  <c r="AU70" i="329"/>
  <c r="AV68" i="329"/>
  <c r="AM68" i="329"/>
  <c r="AU48" i="329"/>
  <c r="AV35" i="329"/>
  <c r="AM35" i="329"/>
  <c r="AG35" i="329" s="1"/>
  <c r="AV24" i="329"/>
  <c r="AM24" i="329"/>
  <c r="AG48" i="330"/>
  <c r="AU48" i="330"/>
  <c r="AV35" i="330"/>
  <c r="AM35" i="330"/>
  <c r="AG35" i="330" s="1"/>
  <c r="AU12" i="330"/>
  <c r="AV67" i="329"/>
  <c r="AM67" i="329"/>
  <c r="AU47" i="329"/>
  <c r="AV36" i="329"/>
  <c r="AM36" i="329"/>
  <c r="AV34" i="329"/>
  <c r="AM34" i="329"/>
  <c r="AV25" i="329"/>
  <c r="AM25" i="329"/>
  <c r="AT68" i="340"/>
  <c r="AO66" i="340"/>
  <c r="AU68" i="340"/>
  <c r="AK57" i="340"/>
  <c r="AC57" i="340"/>
  <c r="AU48" i="340"/>
  <c r="AU67" i="340"/>
  <c r="S74" i="340"/>
  <c r="AN44" i="340"/>
  <c r="AT45" i="340"/>
  <c r="AV48" i="340"/>
  <c r="AM48" i="340"/>
  <c r="AG48" i="340" s="1"/>
  <c r="AV68" i="340"/>
  <c r="AM68" i="340"/>
  <c r="AG68" i="340" s="1"/>
  <c r="AD46" i="340"/>
  <c r="AU35" i="340"/>
  <c r="AU37" i="340"/>
  <c r="AT14" i="340"/>
  <c r="AP11" i="340"/>
  <c r="AV35" i="340"/>
  <c r="AM35" i="340"/>
  <c r="AG35" i="340" s="1"/>
  <c r="AV24" i="340"/>
  <c r="AM24" i="340"/>
  <c r="AV14" i="340"/>
  <c r="AM14" i="340"/>
  <c r="AU13" i="340"/>
  <c r="AT59" i="339"/>
  <c r="AQ55" i="339"/>
  <c r="AU25" i="340"/>
  <c r="AU24" i="340"/>
  <c r="AG24" i="340"/>
  <c r="AT57" i="339"/>
  <c r="AO55" i="339"/>
  <c r="AV69" i="339"/>
  <c r="AM69" i="339"/>
  <c r="AT47" i="339"/>
  <c r="AP44" i="339"/>
  <c r="AU70" i="339"/>
  <c r="AU67" i="339"/>
  <c r="AU69" i="339"/>
  <c r="AG69" i="339"/>
  <c r="AV70" i="339"/>
  <c r="AM70" i="339"/>
  <c r="AG70" i="339" s="1"/>
  <c r="AT23" i="339"/>
  <c r="AN22" i="339"/>
  <c r="AO11" i="339"/>
  <c r="AT13" i="339"/>
  <c r="AV23" i="339"/>
  <c r="AM23" i="339"/>
  <c r="AU37" i="339"/>
  <c r="AU36" i="339"/>
  <c r="AU34" i="339"/>
  <c r="AK69" i="338"/>
  <c r="AC69" i="338"/>
  <c r="AU68" i="338"/>
  <c r="AN66" i="338"/>
  <c r="AT67" i="338"/>
  <c r="AG46" i="338"/>
  <c r="AU46" i="338"/>
  <c r="AO22" i="338"/>
  <c r="AT24" i="338"/>
  <c r="AN44" i="338"/>
  <c r="AT45" i="338"/>
  <c r="AT36" i="338"/>
  <c r="AP33" i="338"/>
  <c r="AT14" i="338"/>
  <c r="AP11" i="338"/>
  <c r="AO55" i="337"/>
  <c r="AT57" i="337"/>
  <c r="AU25" i="338"/>
  <c r="AU24" i="338"/>
  <c r="AG24" i="338"/>
  <c r="AV14" i="338"/>
  <c r="AM14" i="338"/>
  <c r="AK70" i="337"/>
  <c r="AC70" i="337"/>
  <c r="AT56" i="337"/>
  <c r="AN55" i="337"/>
  <c r="T74" i="337"/>
  <c r="AV35" i="338"/>
  <c r="AM35" i="338"/>
  <c r="AT12" i="337"/>
  <c r="AN11" i="337"/>
  <c r="AV46" i="338"/>
  <c r="AM46" i="338"/>
  <c r="AT68" i="336"/>
  <c r="AO66" i="336"/>
  <c r="AV46" i="337"/>
  <c r="AM46" i="337"/>
  <c r="AU34" i="337"/>
  <c r="AG34" i="337"/>
  <c r="AU48" i="337"/>
  <c r="AG45" i="337"/>
  <c r="AU45" i="337"/>
  <c r="AU35" i="337"/>
  <c r="AV69" i="336"/>
  <c r="AM69" i="336"/>
  <c r="AU56" i="336"/>
  <c r="AG56" i="336"/>
  <c r="AT34" i="336"/>
  <c r="AN33" i="336"/>
  <c r="AV57" i="336"/>
  <c r="AM57" i="336"/>
  <c r="AG57" i="336" s="1"/>
  <c r="AV67" i="335"/>
  <c r="AM67" i="335"/>
  <c r="AD70" i="335"/>
  <c r="AJ70" i="335"/>
  <c r="AF70" i="335"/>
  <c r="AE70" i="335"/>
  <c r="AF67" i="335"/>
  <c r="AO66" i="335"/>
  <c r="AT68" i="335"/>
  <c r="AV56" i="335"/>
  <c r="AM56" i="335"/>
  <c r="AV26" i="336"/>
  <c r="AM26" i="336"/>
  <c r="AG26" i="336" s="1"/>
  <c r="AC69" i="335"/>
  <c r="AL69" i="335"/>
  <c r="AK48" i="335"/>
  <c r="AC48" i="335"/>
  <c r="AU34" i="335"/>
  <c r="AM59" i="336"/>
  <c r="AV59" i="336"/>
  <c r="AU37" i="336"/>
  <c r="AU35" i="336"/>
  <c r="AG35" i="336"/>
  <c r="AU15" i="336"/>
  <c r="AO70" i="335"/>
  <c r="AK59" i="335"/>
  <c r="AC59" i="335"/>
  <c r="AT47" i="335"/>
  <c r="AP44" i="335"/>
  <c r="AT36" i="335"/>
  <c r="AP33" i="335"/>
  <c r="AV37" i="334"/>
  <c r="AM37" i="334"/>
  <c r="AU12" i="333"/>
  <c r="AV36" i="335"/>
  <c r="AM36" i="335"/>
  <c r="AV26" i="335"/>
  <c r="AM26" i="335"/>
  <c r="AG26" i="335" s="1"/>
  <c r="P74" i="334"/>
  <c r="AV57" i="334"/>
  <c r="AM57" i="334"/>
  <c r="AM70" i="335"/>
  <c r="AV70" i="335"/>
  <c r="AU37" i="335"/>
  <c r="AU35" i="335"/>
  <c r="AG35" i="335"/>
  <c r="AU15" i="335"/>
  <c r="AU69" i="334"/>
  <c r="AG69" i="334"/>
  <c r="AV68" i="334"/>
  <c r="AM68" i="334"/>
  <c r="AV59" i="334"/>
  <c r="AM59" i="334"/>
  <c r="AU15" i="334"/>
  <c r="AU14" i="335"/>
  <c r="AU12" i="335"/>
  <c r="AG12" i="335"/>
  <c r="AU46" i="334"/>
  <c r="AK70" i="333"/>
  <c r="AC70" i="333"/>
  <c r="AT47" i="333"/>
  <c r="AP44" i="333"/>
  <c r="AT36" i="333"/>
  <c r="AP33" i="333"/>
  <c r="AV57" i="333"/>
  <c r="AM57" i="333"/>
  <c r="AU47" i="333"/>
  <c r="AG47" i="333"/>
  <c r="AU26" i="333"/>
  <c r="AV12" i="333"/>
  <c r="AM12" i="333"/>
  <c r="AG12" i="333" s="1"/>
  <c r="AT45" i="332"/>
  <c r="AN44" i="332"/>
  <c r="AT45" i="331"/>
  <c r="AN44" i="331"/>
  <c r="AU26" i="334"/>
  <c r="BP75" i="334"/>
  <c r="BX86" i="334" s="1"/>
  <c r="AU69" i="333"/>
  <c r="AG69" i="333"/>
  <c r="AV48" i="333"/>
  <c r="AM48" i="333"/>
  <c r="AG48" i="333" s="1"/>
  <c r="AV37" i="333"/>
  <c r="AM37" i="333"/>
  <c r="AU35" i="333"/>
  <c r="AU25" i="333"/>
  <c r="AU24" i="333"/>
  <c r="BP73" i="332"/>
  <c r="BP75" i="332" s="1"/>
  <c r="BX86" i="332" s="1"/>
  <c r="AO44" i="332"/>
  <c r="AT46" i="332"/>
  <c r="AO44" i="331"/>
  <c r="AT46" i="331"/>
  <c r="AF68" i="333"/>
  <c r="AU37" i="333"/>
  <c r="AG37" i="333"/>
  <c r="AT34" i="331"/>
  <c r="AN33" i="331"/>
  <c r="AT24" i="331"/>
  <c r="AO22" i="331"/>
  <c r="AG46" i="333"/>
  <c r="AU46" i="333"/>
  <c r="AU36" i="333"/>
  <c r="AT59" i="332"/>
  <c r="AQ55" i="332"/>
  <c r="AJ69" i="331"/>
  <c r="AF69" i="331"/>
  <c r="AE69" i="331"/>
  <c r="AD69" i="331"/>
  <c r="AQ44" i="331"/>
  <c r="AT48" i="331"/>
  <c r="AQ69" i="332"/>
  <c r="AG68" i="332"/>
  <c r="AU68" i="332"/>
  <c r="AV58" i="332"/>
  <c r="AM58" i="332"/>
  <c r="AV14" i="332"/>
  <c r="AM14" i="332"/>
  <c r="AG14" i="332" s="1"/>
  <c r="AV56" i="331"/>
  <c r="AM56" i="331"/>
  <c r="AG56" i="331" s="1"/>
  <c r="AU35" i="331"/>
  <c r="AV14" i="331"/>
  <c r="AM14" i="331"/>
  <c r="P74" i="330"/>
  <c r="AV67" i="330"/>
  <c r="AM67" i="330"/>
  <c r="AG67" i="330" s="1"/>
  <c r="AO44" i="330"/>
  <c r="AT46" i="330"/>
  <c r="AV26" i="332"/>
  <c r="AM26" i="332"/>
  <c r="AU15" i="332"/>
  <c r="AV67" i="331"/>
  <c r="AM67" i="331"/>
  <c r="AU23" i="331"/>
  <c r="AG23" i="331"/>
  <c r="W74" i="330"/>
  <c r="AU68" i="330"/>
  <c r="AG68" i="330"/>
  <c r="AV59" i="330"/>
  <c r="AM59" i="330"/>
  <c r="AG59" i="330" s="1"/>
  <c r="AP44" i="330"/>
  <c r="AT47" i="330"/>
  <c r="AV57" i="332"/>
  <c r="AM57" i="332"/>
  <c r="AG57" i="332" s="1"/>
  <c r="AV37" i="332"/>
  <c r="AM37" i="332"/>
  <c r="AV25" i="332"/>
  <c r="AM25" i="332"/>
  <c r="AG25" i="332" s="1"/>
  <c r="AV23" i="332"/>
  <c r="AM23" i="332"/>
  <c r="AV13" i="332"/>
  <c r="AM13" i="332"/>
  <c r="AG13" i="332" s="1"/>
  <c r="AE68" i="331"/>
  <c r="AV48" i="331"/>
  <c r="AM48" i="331"/>
  <c r="AG48" i="331" s="1"/>
  <c r="AV26" i="331"/>
  <c r="AM26" i="331"/>
  <c r="AU14" i="331"/>
  <c r="AG14" i="331"/>
  <c r="AV13" i="331"/>
  <c r="AM13" i="331"/>
  <c r="AU57" i="330"/>
  <c r="AG57" i="330"/>
  <c r="AT70" i="329"/>
  <c r="AQ66" i="329"/>
  <c r="AM69" i="332"/>
  <c r="AV56" i="332"/>
  <c r="AM56" i="332"/>
  <c r="AU26" i="332"/>
  <c r="AG26" i="332"/>
  <c r="AE67" i="331"/>
  <c r="AU58" i="331"/>
  <c r="AU46" i="331"/>
  <c r="AT26" i="330"/>
  <c r="AQ22" i="330"/>
  <c r="AO11" i="330"/>
  <c r="AT13" i="330"/>
  <c r="AT12" i="329"/>
  <c r="AN11" i="329"/>
  <c r="AU46" i="330"/>
  <c r="AV37" i="330"/>
  <c r="AM37" i="330"/>
  <c r="AV24" i="330"/>
  <c r="AM24" i="330"/>
  <c r="AU68" i="329"/>
  <c r="AG68" i="329"/>
  <c r="AV45" i="329"/>
  <c r="AM45" i="329"/>
  <c r="AU24" i="329"/>
  <c r="AG24" i="329"/>
  <c r="AV48" i="330"/>
  <c r="AM48" i="330"/>
  <c r="AU45" i="330"/>
  <c r="AG45" i="330"/>
  <c r="AV23" i="330"/>
  <c r="AM23" i="330"/>
  <c r="AV12" i="330"/>
  <c r="AM12" i="330"/>
  <c r="AG12" i="330" s="1"/>
  <c r="AG67" i="329"/>
  <c r="AU67" i="329"/>
  <c r="AU25" i="329"/>
  <c r="AG25" i="329"/>
  <c r="AU23" i="329"/>
  <c r="AU37" i="330"/>
  <c r="AG37" i="330"/>
  <c r="AU34" i="330"/>
  <c r="AV56" i="329"/>
  <c r="AM56" i="329"/>
  <c r="AU45" i="329"/>
  <c r="AG45" i="329"/>
  <c r="AU15" i="330"/>
  <c r="W74" i="329"/>
  <c r="AD70" i="340"/>
  <c r="AJ70" i="340"/>
  <c r="AF70" i="340"/>
  <c r="AE70" i="340"/>
  <c r="AE68" i="340"/>
  <c r="AT70" i="340"/>
  <c r="AQ66" i="340"/>
  <c r="AG47" i="340"/>
  <c r="AP45" i="340" s="1"/>
  <c r="AU47" i="340"/>
  <c r="AU36" i="340"/>
  <c r="AE67" i="340"/>
  <c r="Q74" i="340"/>
  <c r="AV56" i="340"/>
  <c r="AM56" i="340"/>
  <c r="AG56" i="340" s="1"/>
  <c r="AV34" i="340"/>
  <c r="AM34" i="340"/>
  <c r="AU12" i="340"/>
  <c r="AU14" i="340"/>
  <c r="AG14" i="340"/>
  <c r="AU68" i="339"/>
  <c r="AU59" i="339"/>
  <c r="AM12" i="340"/>
  <c r="AG12" i="340" s="1"/>
  <c r="AV12" i="340"/>
  <c r="AV45" i="339"/>
  <c r="AM45" i="339"/>
  <c r="AG45" i="339" s="1"/>
  <c r="AV68" i="339"/>
  <c r="AM68" i="339"/>
  <c r="AG68" i="339" s="1"/>
  <c r="AV56" i="339"/>
  <c r="AM56" i="339"/>
  <c r="AG56" i="339" s="1"/>
  <c r="AV58" i="339"/>
  <c r="AM58" i="339"/>
  <c r="AT12" i="339"/>
  <c r="AN11" i="339"/>
  <c r="AV36" i="339"/>
  <c r="AM36" i="339"/>
  <c r="AG36" i="339" s="1"/>
  <c r="AV34" i="339"/>
  <c r="AM34" i="339"/>
  <c r="AG34" i="339" s="1"/>
  <c r="AU26" i="339"/>
  <c r="BP40" i="339"/>
  <c r="BP75" i="339" s="1"/>
  <c r="BX86" i="339" s="1"/>
  <c r="AV48" i="339"/>
  <c r="AM48" i="339"/>
  <c r="AT70" i="338"/>
  <c r="AQ66" i="338"/>
  <c r="AV35" i="339"/>
  <c r="AM35" i="339"/>
  <c r="AG35" i="339" s="1"/>
  <c r="AV24" i="339"/>
  <c r="AM24" i="339"/>
  <c r="AG24" i="339" s="1"/>
  <c r="AT58" i="338"/>
  <c r="AP55" i="338"/>
  <c r="AQ44" i="338"/>
  <c r="AT48" i="338"/>
  <c r="AG45" i="338"/>
  <c r="AU45" i="338"/>
  <c r="AK68" i="338"/>
  <c r="AC68" i="338"/>
  <c r="AK58" i="338"/>
  <c r="AC58" i="338"/>
  <c r="AJ57" i="338"/>
  <c r="AF57" i="338"/>
  <c r="AE57" i="338"/>
  <c r="AD57" i="338"/>
  <c r="AT23" i="338"/>
  <c r="AN22" i="338"/>
  <c r="AO11" i="338"/>
  <c r="AT13" i="338"/>
  <c r="AU58" i="338"/>
  <c r="AV47" i="338"/>
  <c r="AM47" i="338"/>
  <c r="AG47" i="338" s="1"/>
  <c r="AU35" i="338"/>
  <c r="AG35" i="338"/>
  <c r="AV26" i="338"/>
  <c r="AM26" i="338"/>
  <c r="AG26" i="338" s="1"/>
  <c r="AU23" i="338"/>
  <c r="AG23" i="338"/>
  <c r="AT58" i="337"/>
  <c r="AP55" i="337"/>
  <c r="AV56" i="338"/>
  <c r="AM56" i="338"/>
  <c r="AG56" i="338" s="1"/>
  <c r="AD56" i="338"/>
  <c r="AU48" i="338"/>
  <c r="AU14" i="338"/>
  <c r="AG14" i="338"/>
  <c r="AT26" i="337"/>
  <c r="AQ22" i="337"/>
  <c r="AV25" i="338"/>
  <c r="AM25" i="338"/>
  <c r="AG25" i="338" s="1"/>
  <c r="AU26" i="338"/>
  <c r="AO44" i="337"/>
  <c r="AT46" i="337"/>
  <c r="AU70" i="337"/>
  <c r="AV23" i="337"/>
  <c r="AM23" i="337"/>
  <c r="AG68" i="337"/>
  <c r="AU68" i="337"/>
  <c r="AV58" i="337"/>
  <c r="AM58" i="337"/>
  <c r="AV45" i="337"/>
  <c r="AM45" i="337"/>
  <c r="AV35" i="337"/>
  <c r="AM35" i="337"/>
  <c r="AG35" i="337" s="1"/>
  <c r="AU69" i="336"/>
  <c r="AG69" i="336"/>
  <c r="AU59" i="336"/>
  <c r="AG59" i="336"/>
  <c r="AU67" i="337"/>
  <c r="AU46" i="337"/>
  <c r="AG46" i="337"/>
  <c r="AU25" i="337"/>
  <c r="AG25" i="337"/>
  <c r="AG23" i="337"/>
  <c r="AU23" i="337"/>
  <c r="AV59" i="337"/>
  <c r="AM59" i="337"/>
  <c r="AV24" i="337"/>
  <c r="AM24" i="337"/>
  <c r="AQ33" i="336"/>
  <c r="AT37" i="336"/>
  <c r="AT24" i="336"/>
  <c r="AO22" i="336"/>
  <c r="AU13" i="336"/>
  <c r="AG13" i="336"/>
  <c r="AU46" i="336"/>
  <c r="AV15" i="336"/>
  <c r="AM15" i="336"/>
  <c r="AG15" i="336" s="1"/>
  <c r="P74" i="335"/>
  <c r="AG67" i="335"/>
  <c r="AU67" i="335"/>
  <c r="AV37" i="336"/>
  <c r="AM37" i="336"/>
  <c r="AG37" i="336" s="1"/>
  <c r="AV12" i="336"/>
  <c r="AM12" i="336"/>
  <c r="AG12" i="336" s="1"/>
  <c r="AO69" i="335"/>
  <c r="AT46" i="334"/>
  <c r="AO44" i="334"/>
  <c r="AV46" i="336"/>
  <c r="AM46" i="336"/>
  <c r="AG46" i="336" s="1"/>
  <c r="AV14" i="336"/>
  <c r="AM14" i="336"/>
  <c r="AG14" i="336" s="1"/>
  <c r="AO67" i="335"/>
  <c r="AK47" i="335"/>
  <c r="AC47" i="335"/>
  <c r="AT35" i="335"/>
  <c r="AO33" i="335"/>
  <c r="AP59" i="335"/>
  <c r="AU48" i="335"/>
  <c r="AU46" i="335"/>
  <c r="AV15" i="335"/>
  <c r="AM15" i="335"/>
  <c r="AG15" i="335" s="1"/>
  <c r="AV45" i="334"/>
  <c r="AM45" i="334"/>
  <c r="AG45" i="334" s="1"/>
  <c r="AU47" i="334"/>
  <c r="AG47" i="334"/>
  <c r="AN55" i="333"/>
  <c r="AT56" i="333"/>
  <c r="AV12" i="335"/>
  <c r="AM12" i="335"/>
  <c r="AF67" i="334"/>
  <c r="AG58" i="334"/>
  <c r="AU58" i="334"/>
  <c r="AV46" i="334"/>
  <c r="AM46" i="334"/>
  <c r="AG46" i="334" s="1"/>
  <c r="AG34" i="334"/>
  <c r="AU34" i="334"/>
  <c r="AO33" i="334"/>
  <c r="AT35" i="334"/>
  <c r="AC25" i="334"/>
  <c r="AV46" i="335"/>
  <c r="AM46" i="335"/>
  <c r="AG46" i="335" s="1"/>
  <c r="AV14" i="335"/>
  <c r="AM14" i="335"/>
  <c r="AG14" i="335" s="1"/>
  <c r="AF68" i="334"/>
  <c r="AV47" i="334"/>
  <c r="AM47" i="334"/>
  <c r="AU37" i="334"/>
  <c r="AG37" i="334"/>
  <c r="AN33" i="334"/>
  <c r="AT34" i="334"/>
  <c r="AV26" i="334"/>
  <c r="AM26" i="334"/>
  <c r="AG26" i="334" s="1"/>
  <c r="AT46" i="333"/>
  <c r="AO44" i="333"/>
  <c r="AV57" i="335"/>
  <c r="AM57" i="335"/>
  <c r="AG57" i="335" s="1"/>
  <c r="AV67" i="334"/>
  <c r="AM67" i="334"/>
  <c r="AU57" i="334"/>
  <c r="AG57" i="334"/>
  <c r="AE70" i="333"/>
  <c r="AD70" i="333"/>
  <c r="AJ70" i="333"/>
  <c r="AF70" i="333"/>
  <c r="AT35" i="333"/>
  <c r="AO33" i="333"/>
  <c r="AT24" i="333"/>
  <c r="AO22" i="333"/>
  <c r="AM25" i="334"/>
  <c r="P74" i="333"/>
  <c r="AV34" i="333"/>
  <c r="AM34" i="333"/>
  <c r="AG34" i="333" s="1"/>
  <c r="AU15" i="333"/>
  <c r="AP70" i="333"/>
  <c r="AV67" i="333"/>
  <c r="AM67" i="333"/>
  <c r="AU13" i="334"/>
  <c r="AG68" i="333"/>
  <c r="AU68" i="333"/>
  <c r="AV59" i="333"/>
  <c r="AM59" i="333"/>
  <c r="AU57" i="333"/>
  <c r="AG57" i="333"/>
  <c r="AV47" i="333"/>
  <c r="AM47" i="333"/>
  <c r="AV45" i="333"/>
  <c r="AM45" i="333"/>
  <c r="AV26" i="333"/>
  <c r="AM26" i="333"/>
  <c r="AG26" i="333" s="1"/>
  <c r="AT47" i="332"/>
  <c r="AP44" i="332"/>
  <c r="AT47" i="331"/>
  <c r="AP44" i="331"/>
  <c r="AK70" i="330"/>
  <c r="AC70" i="330"/>
  <c r="AU24" i="334"/>
  <c r="AG24" i="334"/>
  <c r="AV36" i="333"/>
  <c r="AM36" i="333"/>
  <c r="AG36" i="333" s="1"/>
  <c r="AV35" i="333"/>
  <c r="AM35" i="333"/>
  <c r="AG35" i="333" s="1"/>
  <c r="AK69" i="330"/>
  <c r="AC69" i="330"/>
  <c r="AT70" i="330"/>
  <c r="AQ66" i="330"/>
  <c r="AT59" i="330"/>
  <c r="AQ55" i="330"/>
  <c r="AE68" i="332"/>
  <c r="AG37" i="332"/>
  <c r="AU37" i="332"/>
  <c r="AU23" i="332"/>
  <c r="AG23" i="332"/>
  <c r="AU13" i="332"/>
  <c r="AV36" i="331"/>
  <c r="AM36" i="331"/>
  <c r="AG36" i="331" s="1"/>
  <c r="AU13" i="331"/>
  <c r="AG13" i="331"/>
  <c r="AV57" i="330"/>
  <c r="AM57" i="330"/>
  <c r="AE67" i="332"/>
  <c r="AU59" i="332"/>
  <c r="AV45" i="332"/>
  <c r="AM45" i="332"/>
  <c r="AG45" i="332" s="1"/>
  <c r="W74" i="331"/>
  <c r="AG37" i="331"/>
  <c r="AU37" i="331"/>
  <c r="AG34" i="331"/>
  <c r="AU34" i="331"/>
  <c r="O74" i="330"/>
  <c r="AE68" i="330"/>
  <c r="AO69" i="330"/>
  <c r="AU58" i="332"/>
  <c r="AG58" i="332"/>
  <c r="AU46" i="332"/>
  <c r="AG46" i="332"/>
  <c r="AE67" i="330"/>
  <c r="AK69" i="329"/>
  <c r="AC69" i="329"/>
  <c r="AT48" i="329"/>
  <c r="AQ44" i="329"/>
  <c r="AV36" i="332"/>
  <c r="AM36" i="332"/>
  <c r="AV34" i="332"/>
  <c r="AM34" i="332"/>
  <c r="AG34" i="332" s="1"/>
  <c r="AU24" i="332"/>
  <c r="AF67" i="331"/>
  <c r="AV47" i="331"/>
  <c r="AM47" i="331"/>
  <c r="AG47" i="331" s="1"/>
  <c r="AV34" i="331"/>
  <c r="AM34" i="331"/>
  <c r="AV15" i="331"/>
  <c r="AM15" i="331"/>
  <c r="AG15" i="331" s="1"/>
  <c r="S74" i="330"/>
  <c r="AU59" i="330"/>
  <c r="AT12" i="330"/>
  <c r="AN11" i="330"/>
  <c r="AT15" i="329"/>
  <c r="AQ11" i="329"/>
  <c r="AO69" i="329"/>
  <c r="AV36" i="330"/>
  <c r="AM36" i="330"/>
  <c r="AU26" i="330"/>
  <c r="AU58" i="329"/>
  <c r="AV47" i="329"/>
  <c r="AM47" i="329"/>
  <c r="AG47" i="329" s="1"/>
  <c r="AV14" i="329"/>
  <c r="AM14" i="329"/>
  <c r="AG14" i="329" s="1"/>
  <c r="AU13" i="329"/>
  <c r="AG13" i="329"/>
  <c r="AV46" i="330"/>
  <c r="AM46" i="330"/>
  <c r="AG46" i="330" s="1"/>
  <c r="AU25" i="330"/>
  <c r="AG25" i="330"/>
  <c r="AU24" i="330"/>
  <c r="AG24" i="330"/>
  <c r="AV37" i="329"/>
  <c r="AM37" i="329"/>
  <c r="AG37" i="329" s="1"/>
  <c r="AV26" i="329"/>
  <c r="AM26" i="329"/>
  <c r="AG26" i="329" s="1"/>
  <c r="AU12" i="329"/>
  <c r="AU36" i="330"/>
  <c r="AG36" i="330"/>
  <c r="AV26" i="330"/>
  <c r="AM26" i="330"/>
  <c r="AG26" i="330" s="1"/>
  <c r="O74" i="329"/>
  <c r="AV46" i="329"/>
  <c r="AM46" i="329"/>
  <c r="AG46" i="329" s="1"/>
  <c r="AU14" i="329"/>
  <c r="AK69" i="340"/>
  <c r="AC69" i="340"/>
  <c r="P74" i="340"/>
  <c r="W74" i="340"/>
  <c r="AK70" i="340"/>
  <c r="AC70" i="340"/>
  <c r="AT46" i="340"/>
  <c r="AO44" i="340"/>
  <c r="AV47" i="340"/>
  <c r="AM47" i="340"/>
  <c r="AC45" i="340"/>
  <c r="AT26" i="340"/>
  <c r="AQ22" i="340"/>
  <c r="AM36" i="340"/>
  <c r="AG36" i="340" s="1"/>
  <c r="AV36" i="340"/>
  <c r="AV25" i="340"/>
  <c r="AM25" i="340"/>
  <c r="AG25" i="340" s="1"/>
  <c r="AV15" i="340"/>
  <c r="AM15" i="340"/>
  <c r="AG15" i="340" s="1"/>
  <c r="AV23" i="340"/>
  <c r="AM23" i="340"/>
  <c r="AG23" i="340" s="1"/>
  <c r="AM37" i="340"/>
  <c r="AG37" i="340" s="1"/>
  <c r="AV37" i="340"/>
  <c r="AG34" i="340"/>
  <c r="AU34" i="340"/>
  <c r="AV13" i="340"/>
  <c r="AM13" i="340"/>
  <c r="AG13" i="340" s="1"/>
  <c r="AP55" i="339"/>
  <c r="AT58" i="339"/>
  <c r="AU48" i="339"/>
  <c r="AG48" i="339"/>
  <c r="AU58" i="339"/>
  <c r="AG58" i="339"/>
  <c r="AV57" i="339"/>
  <c r="AM57" i="339"/>
  <c r="AG57" i="339" s="1"/>
  <c r="AV67" i="339"/>
  <c r="AM67" i="339"/>
  <c r="AG67" i="339" s="1"/>
  <c r="AT15" i="339"/>
  <c r="AQ11" i="339"/>
  <c r="AU12" i="339"/>
  <c r="AG12" i="339"/>
  <c r="AG47" i="339"/>
  <c r="AU47" i="339"/>
  <c r="AU14" i="339"/>
  <c r="AG14" i="339"/>
  <c r="AV26" i="339"/>
  <c r="AM26" i="339"/>
  <c r="AG26" i="339" s="1"/>
  <c r="AU23" i="339"/>
  <c r="AG23" i="339"/>
  <c r="AO55" i="338"/>
  <c r="AT57" i="338"/>
  <c r="AV70" i="338"/>
  <c r="AM70" i="338"/>
  <c r="AG70" i="338" s="1"/>
  <c r="AT46" i="338"/>
  <c r="AO44" i="338"/>
  <c r="S74" i="338"/>
  <c r="AU67" i="338"/>
  <c r="AG67" i="338"/>
  <c r="AT37" i="338"/>
  <c r="AQ33" i="338"/>
  <c r="AU12" i="338"/>
  <c r="AJ69" i="338"/>
  <c r="AF69" i="338"/>
  <c r="AE69" i="338"/>
  <c r="AD69" i="338"/>
  <c r="AN55" i="338"/>
  <c r="AT56" i="338"/>
  <c r="AT12" i="338"/>
  <c r="AN11" i="338"/>
  <c r="AU36" i="338"/>
  <c r="AV15" i="338"/>
  <c r="AM15" i="338"/>
  <c r="AG15" i="338" s="1"/>
  <c r="AV12" i="338"/>
  <c r="AM12" i="338"/>
  <c r="AG12" i="338" s="1"/>
  <c r="AV37" i="338"/>
  <c r="AM37" i="338"/>
  <c r="AG37" i="338" s="1"/>
  <c r="AN66" i="337"/>
  <c r="AT67" i="337"/>
  <c r="AT70" i="336"/>
  <c r="AQ66" i="336"/>
  <c r="AV36" i="338"/>
  <c r="AM36" i="338"/>
  <c r="AG36" i="338" s="1"/>
  <c r="AT45" i="337"/>
  <c r="AN44" i="337"/>
  <c r="AT23" i="337"/>
  <c r="AN22" i="337"/>
  <c r="AE59" i="338"/>
  <c r="AV48" i="338"/>
  <c r="AM48" i="338"/>
  <c r="AG48" i="338" s="1"/>
  <c r="AV67" i="337"/>
  <c r="AM67" i="337"/>
  <c r="AG67" i="337" s="1"/>
  <c r="AG57" i="337"/>
  <c r="AU57" i="337"/>
  <c r="AU47" i="337"/>
  <c r="AG47" i="337"/>
  <c r="AU36" i="337"/>
  <c r="AG36" i="337"/>
  <c r="AU13" i="337"/>
  <c r="AU70" i="336"/>
  <c r="AV68" i="336"/>
  <c r="AM68" i="336"/>
  <c r="AG68" i="336" s="1"/>
  <c r="AU56" i="337"/>
  <c r="AG56" i="337"/>
  <c r="AV48" i="337"/>
  <c r="AM48" i="337"/>
  <c r="AG48" i="337" s="1"/>
  <c r="AU24" i="337"/>
  <c r="AG24" i="337"/>
  <c r="AV67" i="336"/>
  <c r="AM67" i="336"/>
  <c r="AU59" i="337"/>
  <c r="AG59" i="337"/>
  <c r="AV13" i="337"/>
  <c r="AM13" i="337"/>
  <c r="AG13" i="337" s="1"/>
  <c r="AV70" i="336"/>
  <c r="AM70" i="336"/>
  <c r="AG70" i="336" s="1"/>
  <c r="AT46" i="336"/>
  <c r="AO44" i="336"/>
  <c r="AU34" i="336"/>
  <c r="AG34" i="336"/>
  <c r="AG58" i="337"/>
  <c r="AU58" i="337"/>
  <c r="AU67" i="336"/>
  <c r="AG67" i="336"/>
  <c r="AT58" i="336"/>
  <c r="AP55" i="336"/>
  <c r="AT36" i="336"/>
  <c r="AP33" i="336"/>
  <c r="AU36" i="336"/>
  <c r="AG36" i="336"/>
  <c r="AP66" i="335"/>
  <c r="AT69" i="335"/>
  <c r="AN70" i="335"/>
  <c r="AJ59" i="335"/>
  <c r="AF59" i="335"/>
  <c r="AD59" i="335"/>
  <c r="AF57" i="335"/>
  <c r="AE59" i="335"/>
  <c r="AU58" i="336"/>
  <c r="AG58" i="336"/>
  <c r="AV45" i="336"/>
  <c r="AM45" i="336"/>
  <c r="AG45" i="336" s="1"/>
  <c r="AU47" i="336"/>
  <c r="AG47" i="336"/>
  <c r="AV34" i="336"/>
  <c r="AM34" i="336"/>
  <c r="AV25" i="336"/>
  <c r="AM25" i="336"/>
  <c r="AU23" i="336"/>
  <c r="AG23" i="336"/>
  <c r="AF68" i="335"/>
  <c r="AJ69" i="335"/>
  <c r="AF69" i="335"/>
  <c r="AE69" i="335"/>
  <c r="AD69" i="335"/>
  <c r="AT34" i="335"/>
  <c r="AN33" i="335"/>
  <c r="AE70" i="334"/>
  <c r="AD70" i="334"/>
  <c r="AJ70" i="334"/>
  <c r="AF70" i="334"/>
  <c r="AT47" i="334"/>
  <c r="AP44" i="334"/>
  <c r="AF58" i="335"/>
  <c r="AU59" i="334"/>
  <c r="AG59" i="334"/>
  <c r="AU56" i="334"/>
  <c r="AU45" i="334"/>
  <c r="AK15" i="334"/>
  <c r="AC15" i="334"/>
  <c r="AN66" i="333"/>
  <c r="AT67" i="333"/>
  <c r="AV37" i="335"/>
  <c r="AM37" i="335"/>
  <c r="AG37" i="335" s="1"/>
  <c r="AV34" i="335"/>
  <c r="AM34" i="335"/>
  <c r="AG34" i="335" s="1"/>
  <c r="AV25" i="335"/>
  <c r="AM25" i="335"/>
  <c r="AU23" i="335"/>
  <c r="AG23" i="335"/>
  <c r="AU67" i="334"/>
  <c r="AG67" i="334"/>
  <c r="AV36" i="334"/>
  <c r="AM36" i="334"/>
  <c r="AV23" i="334"/>
  <c r="AM23" i="334"/>
  <c r="AG56" i="335"/>
  <c r="AU56" i="335"/>
  <c r="AG68" i="334"/>
  <c r="AU68" i="334"/>
  <c r="AV58" i="334"/>
  <c r="AM58" i="334"/>
  <c r="AV56" i="334"/>
  <c r="AM56" i="334"/>
  <c r="AG56" i="334" s="1"/>
  <c r="AU36" i="335"/>
  <c r="AG36" i="335"/>
  <c r="AU13" i="335"/>
  <c r="AG13" i="335"/>
  <c r="AC70" i="334"/>
  <c r="AU48" i="334"/>
  <c r="AG48" i="334"/>
  <c r="AP22" i="334"/>
  <c r="AT25" i="334"/>
  <c r="AT34" i="333"/>
  <c r="AN33" i="333"/>
  <c r="AT69" i="332"/>
  <c r="AP66" i="332"/>
  <c r="AU23" i="334"/>
  <c r="AG23" i="334"/>
  <c r="AU59" i="333"/>
  <c r="AG59" i="333"/>
  <c r="AU45" i="333"/>
  <c r="AG45" i="333"/>
  <c r="AV23" i="333"/>
  <c r="AM23" i="333"/>
  <c r="AG23" i="333" s="1"/>
  <c r="AP11" i="332"/>
  <c r="AT14" i="332"/>
  <c r="AP11" i="331"/>
  <c r="AT14" i="331"/>
  <c r="AF26" i="334"/>
  <c r="AV14" i="334"/>
  <c r="AM14" i="334"/>
  <c r="AV56" i="333"/>
  <c r="AM56" i="333"/>
  <c r="AG56" i="333" s="1"/>
  <c r="AV46" i="333"/>
  <c r="AM46" i="333"/>
  <c r="AV25" i="333"/>
  <c r="AM25" i="333"/>
  <c r="AG25" i="333" s="1"/>
  <c r="AU14" i="333"/>
  <c r="AG14" i="333"/>
  <c r="AG36" i="334"/>
  <c r="AU36" i="334"/>
  <c r="AG35" i="334"/>
  <c r="AU35" i="334"/>
  <c r="AU14" i="334"/>
  <c r="AG14" i="334"/>
  <c r="AV15" i="333"/>
  <c r="AM15" i="333"/>
  <c r="AG15" i="333" s="1"/>
  <c r="AT36" i="332"/>
  <c r="AP33" i="332"/>
  <c r="AK70" i="331"/>
  <c r="AC70" i="331"/>
  <c r="AT36" i="331"/>
  <c r="AP33" i="331"/>
  <c r="AD70" i="330"/>
  <c r="AJ70" i="330"/>
  <c r="AF70" i="330"/>
  <c r="AE70" i="330"/>
  <c r="AE24" i="334"/>
  <c r="AF67" i="333"/>
  <c r="AV58" i="333"/>
  <c r="AM58" i="333"/>
  <c r="AG58" i="333" s="1"/>
  <c r="AU56" i="333"/>
  <c r="AT68" i="332"/>
  <c r="AO66" i="332"/>
  <c r="AQ44" i="332"/>
  <c r="AT48" i="332"/>
  <c r="AT59" i="331"/>
  <c r="AQ55" i="331"/>
  <c r="AJ69" i="330"/>
  <c r="AF69" i="330"/>
  <c r="AE69" i="330"/>
  <c r="AD69" i="330"/>
  <c r="AF70" i="332"/>
  <c r="AO69" i="332"/>
  <c r="AV46" i="332"/>
  <c r="AM46" i="332"/>
  <c r="AU35" i="332"/>
  <c r="X74" i="331"/>
  <c r="AV59" i="331"/>
  <c r="AM59" i="331"/>
  <c r="AU48" i="331"/>
  <c r="AU45" i="331"/>
  <c r="AU26" i="331"/>
  <c r="AG26" i="331"/>
  <c r="AU58" i="330"/>
  <c r="AT68" i="329"/>
  <c r="AO66" i="329"/>
  <c r="AU56" i="332"/>
  <c r="AG56" i="332"/>
  <c r="AG36" i="332"/>
  <c r="AU36" i="332"/>
  <c r="AV24" i="332"/>
  <c r="AM24" i="332"/>
  <c r="AG24" i="332" s="1"/>
  <c r="O74" i="331"/>
  <c r="AU57" i="331"/>
  <c r="AG57" i="331"/>
  <c r="AV46" i="331"/>
  <c r="AM46" i="331"/>
  <c r="AG46" i="331" s="1"/>
  <c r="AU25" i="331"/>
  <c r="AG25" i="331"/>
  <c r="AU12" i="331"/>
  <c r="AG12" i="331"/>
  <c r="AO70" i="330"/>
  <c r="AV56" i="330"/>
  <c r="AM56" i="330"/>
  <c r="AT36" i="330"/>
  <c r="AP33" i="330"/>
  <c r="AO22" i="330"/>
  <c r="AT24" i="330"/>
  <c r="AV47" i="332"/>
  <c r="AM47" i="332"/>
  <c r="AG47" i="332" s="1"/>
  <c r="AV35" i="332"/>
  <c r="AM35" i="332"/>
  <c r="AG35" i="332" s="1"/>
  <c r="AU14" i="332"/>
  <c r="AF68" i="331"/>
  <c r="AU59" i="331"/>
  <c r="AG59" i="331"/>
  <c r="AV45" i="331"/>
  <c r="AM45" i="331"/>
  <c r="AG45" i="331" s="1"/>
  <c r="AV35" i="331"/>
  <c r="AM35" i="331"/>
  <c r="AG35" i="331" s="1"/>
  <c r="AV24" i="331"/>
  <c r="AM24" i="331"/>
  <c r="AG24" i="331" s="1"/>
  <c r="AF67" i="330"/>
  <c r="AV58" i="330"/>
  <c r="AM58" i="330"/>
  <c r="AG58" i="330" s="1"/>
  <c r="AJ69" i="329"/>
  <c r="AF69" i="329"/>
  <c r="AE69" i="329"/>
  <c r="AD69" i="329"/>
  <c r="AV59" i="332"/>
  <c r="AM59" i="332"/>
  <c r="AG59" i="332" s="1"/>
  <c r="AU48" i="332"/>
  <c r="AG48" i="332"/>
  <c r="AU45" i="332"/>
  <c r="AV15" i="332"/>
  <c r="AM15" i="332"/>
  <c r="AG15" i="332" s="1"/>
  <c r="AV12" i="332"/>
  <c r="AM12" i="332"/>
  <c r="AG12" i="332" s="1"/>
  <c r="AU67" i="331"/>
  <c r="AG67" i="331"/>
  <c r="AN70" i="331" s="1"/>
  <c r="AU56" i="330"/>
  <c r="AG56" i="330"/>
  <c r="AT15" i="330"/>
  <c r="AQ11" i="330"/>
  <c r="AT26" i="329"/>
  <c r="AQ22" i="329"/>
  <c r="AT14" i="329"/>
  <c r="AP11" i="329"/>
  <c r="AU47" i="330"/>
  <c r="AV34" i="330"/>
  <c r="AM34" i="330"/>
  <c r="AG34" i="330" s="1"/>
  <c r="AV25" i="330"/>
  <c r="AM25" i="330"/>
  <c r="AV13" i="330"/>
  <c r="AM13" i="330"/>
  <c r="AV70" i="329"/>
  <c r="AM70" i="329"/>
  <c r="AG70" i="329" s="1"/>
  <c r="AU59" i="329"/>
  <c r="AV48" i="329"/>
  <c r="AM48" i="329"/>
  <c r="AG48" i="329" s="1"/>
  <c r="AV15" i="329"/>
  <c r="AM15" i="329"/>
  <c r="AG15" i="329" s="1"/>
  <c r="AV12" i="329"/>
  <c r="AM12" i="329"/>
  <c r="AG12" i="329" s="1"/>
  <c r="AV15" i="330"/>
  <c r="AM15" i="330"/>
  <c r="AG15" i="330" s="1"/>
  <c r="AE67" i="329"/>
  <c r="AN69" i="329"/>
  <c r="AF70" i="329"/>
  <c r="AV59" i="329"/>
  <c r="AM59" i="329"/>
  <c r="AG59" i="329" s="1"/>
  <c r="AU15" i="329"/>
  <c r="AU23" i="330"/>
  <c r="AG23" i="330"/>
  <c r="AV58" i="329"/>
  <c r="AM58" i="329"/>
  <c r="AG58" i="329" s="1"/>
  <c r="AU57" i="329"/>
  <c r="AV23" i="329"/>
  <c r="AM23" i="329"/>
  <c r="AG23" i="329" s="1"/>
  <c r="AV13" i="329"/>
  <c r="AM13" i="329"/>
  <c r="AJ70" i="328"/>
  <c r="AF70" i="328"/>
  <c r="AE70" i="328"/>
  <c r="AD70" i="328"/>
  <c r="AO66" i="328"/>
  <c r="AT68" i="328"/>
  <c r="AK58" i="328"/>
  <c r="AC58" i="328"/>
  <c r="AV68" i="328"/>
  <c r="AM68" i="328"/>
  <c r="AG68" i="328" s="1"/>
  <c r="AP44" i="328"/>
  <c r="AT47" i="328"/>
  <c r="AO22" i="328"/>
  <c r="AT24" i="328"/>
  <c r="AU12" i="328"/>
  <c r="AU56" i="328"/>
  <c r="AT15" i="328"/>
  <c r="AQ11" i="328"/>
  <c r="AU25" i="328"/>
  <c r="AV12" i="328"/>
  <c r="AM12" i="328"/>
  <c r="AG12" i="328" s="1"/>
  <c r="AV34" i="328"/>
  <c r="AM34" i="328"/>
  <c r="AV26" i="328"/>
  <c r="AM26" i="328"/>
  <c r="AU13" i="328"/>
  <c r="AU34" i="328"/>
  <c r="AG34" i="328"/>
  <c r="AU24" i="328"/>
  <c r="AV15" i="328"/>
  <c r="AM15" i="328"/>
  <c r="AG15" i="328" s="1"/>
  <c r="AV45" i="328"/>
  <c r="AM45" i="328"/>
  <c r="AJ69" i="328"/>
  <c r="AF69" i="328"/>
  <c r="AE69" i="328"/>
  <c r="AD69" i="328"/>
  <c r="P74" i="328"/>
  <c r="Q74" i="328"/>
  <c r="AE68" i="328"/>
  <c r="AT70" i="328"/>
  <c r="AQ66" i="328"/>
  <c r="AT58" i="328"/>
  <c r="AP55" i="328"/>
  <c r="AV57" i="328"/>
  <c r="AM57" i="328"/>
  <c r="AT36" i="328"/>
  <c r="AP33" i="328"/>
  <c r="AE35" i="328"/>
  <c r="AP35" i="328"/>
  <c r="AF35" i="328"/>
  <c r="AD35" i="328"/>
  <c r="AJ35" i="328"/>
  <c r="AT14" i="328"/>
  <c r="AP11" i="328"/>
  <c r="AU36" i="328"/>
  <c r="AG36" i="328"/>
  <c r="AC35" i="328"/>
  <c r="AV14" i="328"/>
  <c r="AM14" i="328"/>
  <c r="AU15" i="328"/>
  <c r="AD34" i="328"/>
  <c r="AN35" i="328"/>
  <c r="AU37" i="328"/>
  <c r="AG37" i="328"/>
  <c r="O74" i="328"/>
  <c r="AO44" i="328"/>
  <c r="AT46" i="328"/>
  <c r="AO70" i="328"/>
  <c r="AT48" i="328"/>
  <c r="AQ44" i="328"/>
  <c r="AK46" i="328"/>
  <c r="AC46" i="328"/>
  <c r="AU58" i="328"/>
  <c r="AV69" i="328"/>
  <c r="AM69" i="328"/>
  <c r="AK47" i="328"/>
  <c r="AC47" i="328"/>
  <c r="AT26" i="328"/>
  <c r="AQ22" i="328"/>
  <c r="AT13" i="328"/>
  <c r="AO11" i="328"/>
  <c r="AV35" i="328"/>
  <c r="AM35" i="328"/>
  <c r="AU23" i="328"/>
  <c r="AV25" i="328"/>
  <c r="AM25" i="328"/>
  <c r="AG25" i="328" s="1"/>
  <c r="AV24" i="328"/>
  <c r="AM24" i="328"/>
  <c r="AG24" i="328" s="1"/>
  <c r="AG26" i="328"/>
  <c r="AU26" i="328"/>
  <c r="AK67" i="328"/>
  <c r="AC67" i="328"/>
  <c r="AK70" i="328"/>
  <c r="AC70" i="328"/>
  <c r="AE67" i="328"/>
  <c r="AD67" i="328"/>
  <c r="AF67" i="328"/>
  <c r="AD68" i="328"/>
  <c r="AJ67" i="328"/>
  <c r="AK48" i="328"/>
  <c r="AC48" i="328"/>
  <c r="AF68" i="328"/>
  <c r="BP73" i="328"/>
  <c r="BP75" i="328" s="1"/>
  <c r="BX86" i="328" s="1"/>
  <c r="AU57" i="328"/>
  <c r="AG57" i="328"/>
  <c r="AK56" i="328"/>
  <c r="AC56" i="328"/>
  <c r="AV59" i="328"/>
  <c r="AM59" i="328"/>
  <c r="AG59" i="328" s="1"/>
  <c r="AT35" i="328"/>
  <c r="AO33" i="328"/>
  <c r="AU48" i="328"/>
  <c r="AQ33" i="328"/>
  <c r="AT37" i="328"/>
  <c r="AU47" i="328"/>
  <c r="AU45" i="328"/>
  <c r="AG45" i="328"/>
  <c r="AT23" i="328"/>
  <c r="AN22" i="328"/>
  <c r="AT12" i="328"/>
  <c r="AN11" i="328"/>
  <c r="AV23" i="328"/>
  <c r="AM23" i="328"/>
  <c r="AG23" i="328" s="1"/>
  <c r="AG14" i="328"/>
  <c r="AU14" i="328"/>
  <c r="AE37" i="328"/>
  <c r="AV13" i="328"/>
  <c r="AM13" i="328"/>
  <c r="AG13" i="328" s="1"/>
  <c r="AU68" i="327"/>
  <c r="AE68" i="327"/>
  <c r="AT67" i="327"/>
  <c r="AN66" i="327"/>
  <c r="AU58" i="327"/>
  <c r="AV56" i="327"/>
  <c r="AM56" i="327"/>
  <c r="AC69" i="327"/>
  <c r="AU67" i="327"/>
  <c r="AV67" i="327"/>
  <c r="AM67" i="327"/>
  <c r="AG67" i="327" s="1"/>
  <c r="AV47" i="327"/>
  <c r="AM47" i="327"/>
  <c r="AE48" i="327"/>
  <c r="AD48" i="327"/>
  <c r="AT14" i="327"/>
  <c r="AP11" i="327"/>
  <c r="AV58" i="327"/>
  <c r="AM58" i="327"/>
  <c r="AG58" i="327" s="1"/>
  <c r="AT35" i="327"/>
  <c r="AO33" i="327"/>
  <c r="W74" i="327"/>
  <c r="AV26" i="327"/>
  <c r="AM26" i="327"/>
  <c r="AV35" i="327"/>
  <c r="AM35" i="327"/>
  <c r="AG35" i="327" s="1"/>
  <c r="AU14" i="327"/>
  <c r="AM34" i="327"/>
  <c r="AV34" i="327"/>
  <c r="AV12" i="327"/>
  <c r="AM12" i="327"/>
  <c r="AU35" i="327"/>
  <c r="AK48" i="327"/>
  <c r="AC48" i="327"/>
  <c r="AK70" i="327"/>
  <c r="AC70" i="327"/>
  <c r="X74" i="327"/>
  <c r="AK68" i="327"/>
  <c r="AC68" i="327"/>
  <c r="AT56" i="327"/>
  <c r="AN55" i="327"/>
  <c r="AU57" i="327"/>
  <c r="AV69" i="327"/>
  <c r="AM69" i="327"/>
  <c r="AE67" i="327"/>
  <c r="AO66" i="327"/>
  <c r="AT68" i="327"/>
  <c r="AJ56" i="327"/>
  <c r="AF56" i="327"/>
  <c r="AE56" i="327"/>
  <c r="AD56" i="327"/>
  <c r="AT47" i="327"/>
  <c r="AP44" i="327"/>
  <c r="AT12" i="327"/>
  <c r="AN11" i="327"/>
  <c r="AU59" i="327"/>
  <c r="AU36" i="327"/>
  <c r="AU26" i="327"/>
  <c r="AG26" i="327"/>
  <c r="AV23" i="327"/>
  <c r="AM23" i="327"/>
  <c r="AV15" i="327"/>
  <c r="AM15" i="327"/>
  <c r="AJ70" i="327"/>
  <c r="AF70" i="327"/>
  <c r="AE70" i="327"/>
  <c r="AD70" i="327"/>
  <c r="AO44" i="327"/>
  <c r="AT46" i="327"/>
  <c r="AV59" i="327"/>
  <c r="AM59" i="327"/>
  <c r="AG59" i="327" s="1"/>
  <c r="AL46" i="327"/>
  <c r="AC46" i="327"/>
  <c r="AE45" i="327"/>
  <c r="AD45" i="327"/>
  <c r="AJ45" i="327"/>
  <c r="AF45" i="327"/>
  <c r="AV37" i="327"/>
  <c r="AM37" i="327"/>
  <c r="AU48" i="327"/>
  <c r="AJ69" i="327"/>
  <c r="AF69" i="327"/>
  <c r="AE69" i="327"/>
  <c r="AD69" i="327"/>
  <c r="AM57" i="327"/>
  <c r="AG57" i="327" s="1"/>
  <c r="AV57" i="327"/>
  <c r="AG47" i="327"/>
  <c r="AU47" i="327"/>
  <c r="AV25" i="327"/>
  <c r="AM25" i="327"/>
  <c r="AG25" i="327" s="1"/>
  <c r="AV13" i="327"/>
  <c r="AM13" i="327"/>
  <c r="AV24" i="327"/>
  <c r="AM24" i="327"/>
  <c r="BP51" i="327"/>
  <c r="BP75" i="327" s="1"/>
  <c r="BX86" i="327" s="1"/>
  <c r="AU25" i="327"/>
  <c r="AU24" i="327"/>
  <c r="AG24" i="327"/>
  <c r="AV14" i="327"/>
  <c r="AM14" i="327"/>
  <c r="AG14" i="327" s="1"/>
  <c r="AF68" i="327"/>
  <c r="P74" i="327"/>
  <c r="AT59" i="327"/>
  <c r="AQ55" i="327"/>
  <c r="AT45" i="327"/>
  <c r="AN44" i="327"/>
  <c r="AF67" i="327"/>
  <c r="AJ46" i="327"/>
  <c r="AF46" i="327"/>
  <c r="AE46" i="327"/>
  <c r="AD46" i="327"/>
  <c r="AP46" i="327"/>
  <c r="AT34" i="327"/>
  <c r="AN33" i="327"/>
  <c r="AK36" i="327"/>
  <c r="AC36" i="327"/>
  <c r="AN22" i="327"/>
  <c r="AT23" i="327"/>
  <c r="O74" i="327"/>
  <c r="AK45" i="327"/>
  <c r="AC45" i="327"/>
  <c r="AP45" i="327"/>
  <c r="AG37" i="327"/>
  <c r="AU37" i="327"/>
  <c r="AU23" i="327"/>
  <c r="AG23" i="327"/>
  <c r="AU15" i="327"/>
  <c r="AG15" i="327"/>
  <c r="AU12" i="327"/>
  <c r="AG12" i="327"/>
  <c r="AG34" i="327"/>
  <c r="AU34" i="327"/>
  <c r="AG13" i="327"/>
  <c r="AU13" i="327"/>
  <c r="BP75" i="326"/>
  <c r="BX86" i="326" s="1"/>
  <c r="AK70" i="326"/>
  <c r="AC70" i="326"/>
  <c r="AK47" i="326"/>
  <c r="AC47" i="326"/>
  <c r="AO44" i="326"/>
  <c r="AT46" i="326"/>
  <c r="AU46" i="326"/>
  <c r="AT12" i="326"/>
  <c r="AN11" i="326"/>
  <c r="AC48" i="326"/>
  <c r="AT57" i="326"/>
  <c r="AO55" i="326"/>
  <c r="T74" i="326"/>
  <c r="AT36" i="326"/>
  <c r="AP33" i="326"/>
  <c r="AJ48" i="326"/>
  <c r="AF48" i="326"/>
  <c r="AE48" i="326"/>
  <c r="AD48" i="326"/>
  <c r="AG12" i="326"/>
  <c r="AU12" i="326"/>
  <c r="AT15" i="326"/>
  <c r="AQ11" i="326"/>
  <c r="AG26" i="326"/>
  <c r="AU26" i="326"/>
  <c r="AV15" i="326"/>
  <c r="AM15" i="326"/>
  <c r="AV13" i="326"/>
  <c r="AM13" i="326"/>
  <c r="AJ69" i="326"/>
  <c r="AF69" i="326"/>
  <c r="AE69" i="326"/>
  <c r="AD69" i="326"/>
  <c r="AE67" i="326"/>
  <c r="AT68" i="326"/>
  <c r="AO66" i="326"/>
  <c r="AJ70" i="326"/>
  <c r="AF70" i="326"/>
  <c r="AE70" i="326"/>
  <c r="AD70" i="326"/>
  <c r="AD47" i="326"/>
  <c r="AU37" i="326"/>
  <c r="AL34" i="326"/>
  <c r="AC34" i="326"/>
  <c r="AC59" i="326"/>
  <c r="AC45" i="326"/>
  <c r="AV69" i="326"/>
  <c r="AM69" i="326"/>
  <c r="AV56" i="326"/>
  <c r="AM56" i="326"/>
  <c r="AV46" i="326"/>
  <c r="AM46" i="326"/>
  <c r="AG46" i="326" s="1"/>
  <c r="AT26" i="326"/>
  <c r="AQ22" i="326"/>
  <c r="AT14" i="326"/>
  <c r="AP11" i="326"/>
  <c r="AV37" i="326"/>
  <c r="AM37" i="326"/>
  <c r="AG37" i="326" s="1"/>
  <c r="AV36" i="326"/>
  <c r="AM36" i="326"/>
  <c r="AG36" i="326" s="1"/>
  <c r="AE26" i="326"/>
  <c r="AU58" i="326"/>
  <c r="AG58" i="326"/>
  <c r="AU57" i="326"/>
  <c r="AK24" i="326"/>
  <c r="AC24" i="326"/>
  <c r="AV25" i="326"/>
  <c r="AM25" i="326"/>
  <c r="AG14" i="326"/>
  <c r="AU14" i="326"/>
  <c r="AU23" i="326"/>
  <c r="AV14" i="326"/>
  <c r="AM14" i="326"/>
  <c r="AG13" i="326"/>
  <c r="AU13" i="326"/>
  <c r="AK67" i="326"/>
  <c r="AC67" i="326"/>
  <c r="AU68" i="326"/>
  <c r="AG68" i="326"/>
  <c r="X74" i="326"/>
  <c r="AT69" i="326"/>
  <c r="AP66" i="326"/>
  <c r="AO22" i="326"/>
  <c r="AT24" i="326"/>
  <c r="AV35" i="326"/>
  <c r="AM35" i="326"/>
  <c r="AG35" i="326" s="1"/>
  <c r="AT35" i="326"/>
  <c r="AO33" i="326"/>
  <c r="AN33" i="326"/>
  <c r="AT34" i="326"/>
  <c r="Q74" i="326"/>
  <c r="AO69" i="326"/>
  <c r="AD59" i="326"/>
  <c r="AJ59" i="326"/>
  <c r="AF59" i="326"/>
  <c r="AE59" i="326"/>
  <c r="AU56" i="326"/>
  <c r="AG56" i="326"/>
  <c r="AT47" i="326"/>
  <c r="AP44" i="326"/>
  <c r="AV57" i="326"/>
  <c r="AM57" i="326"/>
  <c r="AG57" i="326" s="1"/>
  <c r="AJ45" i="326"/>
  <c r="AF45" i="326"/>
  <c r="AE45" i="326"/>
  <c r="AD45" i="326"/>
  <c r="P74" i="326"/>
  <c r="AF58" i="326"/>
  <c r="AF47" i="326"/>
  <c r="AE34" i="326"/>
  <c r="AJ34" i="326"/>
  <c r="AD34" i="326"/>
  <c r="AF34" i="326"/>
  <c r="AE24" i="326"/>
  <c r="AD24" i="326"/>
  <c r="AF24" i="326"/>
  <c r="AP24" i="326"/>
  <c r="AJ24" i="326"/>
  <c r="AV59" i="326"/>
  <c r="AM59" i="326"/>
  <c r="AV45" i="326"/>
  <c r="AM45" i="326"/>
  <c r="AF57" i="326"/>
  <c r="AV48" i="326"/>
  <c r="AM48" i="326"/>
  <c r="AF46" i="326"/>
  <c r="AT23" i="326"/>
  <c r="AN22" i="326"/>
  <c r="AT13" i="326"/>
  <c r="AO11" i="326"/>
  <c r="AV23" i="326"/>
  <c r="AM23" i="326"/>
  <c r="AG23" i="326" s="1"/>
  <c r="AG15" i="326"/>
  <c r="AU15" i="326"/>
  <c r="AU25" i="326"/>
  <c r="AG25" i="326"/>
  <c r="AV12" i="326"/>
  <c r="AM12" i="326"/>
  <c r="AV26" i="326"/>
  <c r="AM26" i="326"/>
  <c r="AM34" i="324"/>
  <c r="AG34" i="324" s="1"/>
  <c r="AV34" i="324"/>
  <c r="AU57" i="323"/>
  <c r="AT48" i="322"/>
  <c r="AQ44" i="322"/>
  <c r="AU23" i="322"/>
  <c r="AG23" i="322"/>
  <c r="AK37" i="321"/>
  <c r="AC37" i="321"/>
  <c r="AD70" i="325"/>
  <c r="AJ70" i="325"/>
  <c r="AF70" i="325"/>
  <c r="AE70" i="325"/>
  <c r="AT59" i="325"/>
  <c r="AQ55" i="325"/>
  <c r="O74" i="325"/>
  <c r="AT67" i="325"/>
  <c r="AN66" i="325"/>
  <c r="AE68" i="325"/>
  <c r="AU58" i="325"/>
  <c r="AG58" i="325"/>
  <c r="AT23" i="325"/>
  <c r="AN22" i="325"/>
  <c r="AF67" i="325"/>
  <c r="AM67" i="325"/>
  <c r="AV67" i="325"/>
  <c r="AK47" i="325"/>
  <c r="AC47" i="325"/>
  <c r="AN25" i="325"/>
  <c r="AM12" i="325"/>
  <c r="AV12" i="325"/>
  <c r="AV25" i="325"/>
  <c r="AM25" i="325"/>
  <c r="AK14" i="325"/>
  <c r="AC14" i="325"/>
  <c r="AA70" i="324"/>
  <c r="T74" i="324"/>
  <c r="AJ59" i="324"/>
  <c r="AF59" i="324"/>
  <c r="AE59" i="324"/>
  <c r="AD59" i="324"/>
  <c r="AF57" i="324"/>
  <c r="AM35" i="325"/>
  <c r="AV35" i="325"/>
  <c r="AU12" i="325"/>
  <c r="AG12" i="325"/>
  <c r="AV47" i="324"/>
  <c r="AM47" i="324"/>
  <c r="AU56" i="324"/>
  <c r="AU34" i="324"/>
  <c r="AD34" i="324"/>
  <c r="AJ23" i="324"/>
  <c r="AF23" i="324"/>
  <c r="AE23" i="324"/>
  <c r="AD23" i="324"/>
  <c r="AD26" i="324"/>
  <c r="AD24" i="324"/>
  <c r="AV67" i="324"/>
  <c r="AM67" i="324"/>
  <c r="AT47" i="324"/>
  <c r="AP44" i="324"/>
  <c r="AU13" i="324"/>
  <c r="AV14" i="324"/>
  <c r="AM14" i="324"/>
  <c r="AL34" i="323"/>
  <c r="AC34" i="323"/>
  <c r="AO55" i="322"/>
  <c r="AT57" i="322"/>
  <c r="AC35" i="324"/>
  <c r="AU68" i="323"/>
  <c r="AE47" i="323"/>
  <c r="AD47" i="323"/>
  <c r="AF47" i="323"/>
  <c r="AJ47" i="323"/>
  <c r="AG45" i="324"/>
  <c r="AU45" i="324"/>
  <c r="AO44" i="324"/>
  <c r="AT46" i="324"/>
  <c r="AT56" i="323"/>
  <c r="AN55" i="323"/>
  <c r="AN33" i="323"/>
  <c r="AT34" i="323"/>
  <c r="AU26" i="323"/>
  <c r="AJ45" i="322"/>
  <c r="AF45" i="322"/>
  <c r="AE45" i="322"/>
  <c r="AD45" i="322"/>
  <c r="AD46" i="322"/>
  <c r="AO45" i="322"/>
  <c r="AD48" i="322"/>
  <c r="AD47" i="322"/>
  <c r="AQ22" i="323"/>
  <c r="AT26" i="323"/>
  <c r="BP18" i="323"/>
  <c r="BP75" i="323" s="1"/>
  <c r="BX86" i="323" s="1"/>
  <c r="AU56" i="322"/>
  <c r="AG56" i="322"/>
  <c r="AN66" i="321"/>
  <c r="AT67" i="321"/>
  <c r="AK57" i="320"/>
  <c r="AC57" i="320"/>
  <c r="AQ66" i="321"/>
  <c r="AT70" i="321"/>
  <c r="AO55" i="320"/>
  <c r="AT57" i="320"/>
  <c r="AV70" i="321"/>
  <c r="AM70" i="321"/>
  <c r="AJ45" i="321"/>
  <c r="AF45" i="321"/>
  <c r="AE45" i="321"/>
  <c r="AD45" i="321"/>
  <c r="AD47" i="321"/>
  <c r="AD46" i="321"/>
  <c r="AD48" i="321"/>
  <c r="AQ45" i="321"/>
  <c r="AT46" i="325"/>
  <c r="AO44" i="325"/>
  <c r="AG68" i="325"/>
  <c r="AU68" i="325"/>
  <c r="AU47" i="325"/>
  <c r="AV69" i="325"/>
  <c r="AM69" i="325"/>
  <c r="AM26" i="325"/>
  <c r="AG26" i="325" s="1"/>
  <c r="AU14" i="325"/>
  <c r="AP66" i="324"/>
  <c r="AT69" i="324"/>
  <c r="AK26" i="324"/>
  <c r="AC26" i="324"/>
  <c r="AW13" i="323"/>
  <c r="AM13" i="323"/>
  <c r="AU12" i="322"/>
  <c r="AG12" i="322"/>
  <c r="AE12" i="323"/>
  <c r="AD12" i="323"/>
  <c r="AF12" i="323"/>
  <c r="AJ12" i="323"/>
  <c r="AD14" i="323"/>
  <c r="AD15" i="323"/>
  <c r="AT46" i="322"/>
  <c r="AO44" i="322"/>
  <c r="P74" i="325"/>
  <c r="AK70" i="325"/>
  <c r="AC70" i="325"/>
  <c r="AU57" i="325"/>
  <c r="BP51" i="325"/>
  <c r="BP75" i="325" s="1"/>
  <c r="BX86" i="325" s="1"/>
  <c r="AJ36" i="325"/>
  <c r="AF36" i="325"/>
  <c r="AE36" i="325"/>
  <c r="AE35" i="325"/>
  <c r="AD36" i="325"/>
  <c r="AE34" i="325"/>
  <c r="AJ24" i="325"/>
  <c r="AF24" i="325"/>
  <c r="AE24" i="325"/>
  <c r="AD24" i="325"/>
  <c r="AQ24" i="325"/>
  <c r="AG67" i="325"/>
  <c r="AU67" i="325"/>
  <c r="AQ44" i="325"/>
  <c r="AT48" i="325"/>
  <c r="AK37" i="325"/>
  <c r="AC37" i="325"/>
  <c r="AG56" i="325"/>
  <c r="AU56" i="325"/>
  <c r="AC36" i="325"/>
  <c r="AT24" i="325"/>
  <c r="AO22" i="325"/>
  <c r="AE47" i="324"/>
  <c r="AF47" i="324"/>
  <c r="AJ47" i="324"/>
  <c r="AD47" i="324"/>
  <c r="AE45" i="324"/>
  <c r="AC24" i="325"/>
  <c r="AT56" i="324"/>
  <c r="AN55" i="324"/>
  <c r="AV46" i="325"/>
  <c r="AM46" i="325"/>
  <c r="AF37" i="325"/>
  <c r="AD69" i="324"/>
  <c r="AJ70" i="324"/>
  <c r="AF70" i="324"/>
  <c r="AF68" i="324"/>
  <c r="AE70" i="324"/>
  <c r="AD70" i="324"/>
  <c r="AV13" i="325"/>
  <c r="AM13" i="325"/>
  <c r="AG13" i="325" s="1"/>
  <c r="AC47" i="324"/>
  <c r="AC46" i="324"/>
  <c r="AK46" i="324"/>
  <c r="AN66" i="323"/>
  <c r="AT67" i="323"/>
  <c r="AF48" i="324"/>
  <c r="AP33" i="323"/>
  <c r="AT36" i="323"/>
  <c r="AC23" i="324"/>
  <c r="AN22" i="323"/>
  <c r="AT23" i="323"/>
  <c r="AU25" i="324"/>
  <c r="AC13" i="323"/>
  <c r="BP73" i="322"/>
  <c r="AT59" i="323"/>
  <c r="AQ55" i="323"/>
  <c r="AF48" i="323"/>
  <c r="AU35" i="322"/>
  <c r="AG35" i="322"/>
  <c r="AL26" i="322"/>
  <c r="AC26" i="322"/>
  <c r="AJ14" i="321"/>
  <c r="AF14" i="321"/>
  <c r="AE14" i="321"/>
  <c r="AD14" i="321"/>
  <c r="AE13" i="321"/>
  <c r="AF15" i="321"/>
  <c r="AE12" i="321"/>
  <c r="AA69" i="322"/>
  <c r="S74" i="322"/>
  <c r="AL34" i="321"/>
  <c r="AW34" i="321" s="1"/>
  <c r="AC34" i="321"/>
  <c r="BP75" i="319"/>
  <c r="BX86" i="319" s="1"/>
  <c r="AJ69" i="325"/>
  <c r="AF69" i="325"/>
  <c r="AE69" i="325"/>
  <c r="AD69" i="325"/>
  <c r="AT45" i="325"/>
  <c r="AN44" i="325"/>
  <c r="AG35" i="325"/>
  <c r="AU35" i="325"/>
  <c r="AN55" i="325"/>
  <c r="AT56" i="325"/>
  <c r="AJ25" i="325"/>
  <c r="AF25" i="325"/>
  <c r="AE25" i="325"/>
  <c r="AD25" i="325"/>
  <c r="AQ25" i="325"/>
  <c r="AF26" i="325"/>
  <c r="AU13" i="325"/>
  <c r="AD35" i="324"/>
  <c r="AJ35" i="324"/>
  <c r="AF35" i="324"/>
  <c r="AE35" i="324"/>
  <c r="AV45" i="325"/>
  <c r="AM45" i="325"/>
  <c r="AU69" i="324"/>
  <c r="AC48" i="324"/>
  <c r="AK48" i="324"/>
  <c r="AK15" i="325"/>
  <c r="AC15" i="325"/>
  <c r="AU36" i="324"/>
  <c r="BP75" i="324"/>
  <c r="BX86" i="324" s="1"/>
  <c r="AK46" i="323"/>
  <c r="AC46" i="323"/>
  <c r="AK24" i="323"/>
  <c r="AC24" i="323"/>
  <c r="Z67" i="323"/>
  <c r="M74" i="323"/>
  <c r="AK23" i="323"/>
  <c r="AC23" i="323"/>
  <c r="AT57" i="323"/>
  <c r="AO55" i="323"/>
  <c r="AC59" i="325"/>
  <c r="AK59" i="325"/>
  <c r="AJ59" i="325"/>
  <c r="AF59" i="325"/>
  <c r="AD59" i="325"/>
  <c r="AE59" i="325"/>
  <c r="AF58" i="325"/>
  <c r="AF57" i="325"/>
  <c r="AU34" i="325"/>
  <c r="AN69" i="325"/>
  <c r="AT68" i="325"/>
  <c r="AO66" i="325"/>
  <c r="AV57" i="325"/>
  <c r="AM57" i="325"/>
  <c r="AG57" i="325" s="1"/>
  <c r="AV68" i="325"/>
  <c r="AM68" i="325"/>
  <c r="AN59" i="325"/>
  <c r="AV36" i="325"/>
  <c r="AM36" i="325"/>
  <c r="AU45" i="325"/>
  <c r="AG45" i="325"/>
  <c r="AV23" i="325"/>
  <c r="AM23" i="325"/>
  <c r="AG23" i="325" s="1"/>
  <c r="AV24" i="325"/>
  <c r="AM24" i="325"/>
  <c r="AQ22" i="325"/>
  <c r="AT26" i="325"/>
  <c r="AK69" i="324"/>
  <c r="AC69" i="324"/>
  <c r="AJ67" i="324"/>
  <c r="AF67" i="324"/>
  <c r="AE67" i="324"/>
  <c r="AD67" i="324"/>
  <c r="AU37" i="325"/>
  <c r="X74" i="324"/>
  <c r="AK58" i="324"/>
  <c r="AC58" i="324"/>
  <c r="AG57" i="324"/>
  <c r="AO59" i="324" s="1"/>
  <c r="AU57" i="324"/>
  <c r="AU46" i="324"/>
  <c r="AK36" i="324"/>
  <c r="AC36" i="324"/>
  <c r="AV68" i="324"/>
  <c r="AM68" i="324"/>
  <c r="AG68" i="324" s="1"/>
  <c r="AE37" i="324"/>
  <c r="AU37" i="324"/>
  <c r="AK25" i="324"/>
  <c r="AC25" i="324"/>
  <c r="AQ66" i="323"/>
  <c r="AT70" i="323"/>
  <c r="AG46" i="325"/>
  <c r="AU46" i="325"/>
  <c r="AU15" i="325"/>
  <c r="AT68" i="324"/>
  <c r="AO66" i="324"/>
  <c r="AA70" i="323"/>
  <c r="T74" i="323"/>
  <c r="AM34" i="325"/>
  <c r="AG34" i="325" s="1"/>
  <c r="AV34" i="325"/>
  <c r="AU58" i="324"/>
  <c r="AC59" i="324"/>
  <c r="AV69" i="323"/>
  <c r="AM69" i="323"/>
  <c r="AV24" i="324"/>
  <c r="AM24" i="324"/>
  <c r="AG24" i="324" s="1"/>
  <c r="AU46" i="323"/>
  <c r="AV48" i="323"/>
  <c r="AM48" i="323"/>
  <c r="AG48" i="323" s="1"/>
  <c r="AG14" i="324"/>
  <c r="AU14" i="324"/>
  <c r="AT13" i="324"/>
  <c r="AO11" i="324"/>
  <c r="BP62" i="322"/>
  <c r="BP75" i="322" s="1"/>
  <c r="BX86" i="322" s="1"/>
  <c r="AU56" i="323"/>
  <c r="AU25" i="323"/>
  <c r="AG25" i="323"/>
  <c r="AE57" i="322"/>
  <c r="AF57" i="322"/>
  <c r="AJ57" i="322"/>
  <c r="AD57" i="322"/>
  <c r="AE58" i="322"/>
  <c r="AE59" i="322"/>
  <c r="AQ57" i="322"/>
  <c r="AD56" i="322"/>
  <c r="BP73" i="320"/>
  <c r="AK68" i="323"/>
  <c r="AC68" i="323"/>
  <c r="AE34" i="323"/>
  <c r="AD34" i="323"/>
  <c r="AF34" i="323"/>
  <c r="AJ34" i="323"/>
  <c r="AP34" i="323"/>
  <c r="AM59" i="324"/>
  <c r="AV59" i="324"/>
  <c r="AM35" i="324"/>
  <c r="AV35" i="324"/>
  <c r="AV57" i="324"/>
  <c r="AM57" i="324"/>
  <c r="AV13" i="324"/>
  <c r="AM13" i="324"/>
  <c r="AG13" i="324" s="1"/>
  <c r="AJ70" i="323"/>
  <c r="AF70" i="323"/>
  <c r="AE70" i="323"/>
  <c r="AD70" i="323"/>
  <c r="AV23" i="324"/>
  <c r="AM23" i="324"/>
  <c r="AU45" i="323"/>
  <c r="AU35" i="323"/>
  <c r="AG35" i="323"/>
  <c r="AE13" i="323"/>
  <c r="AD13" i="323"/>
  <c r="AF13" i="323"/>
  <c r="AJ13" i="323"/>
  <c r="AP13" i="323"/>
  <c r="AU48" i="322"/>
  <c r="AU12" i="324"/>
  <c r="AV57" i="323"/>
  <c r="AM57" i="323"/>
  <c r="AG57" i="323" s="1"/>
  <c r="AO55" i="321"/>
  <c r="AT57" i="321"/>
  <c r="AV56" i="324"/>
  <c r="AM56" i="324"/>
  <c r="AG56" i="324" s="1"/>
  <c r="AM45" i="324"/>
  <c r="AV45" i="324"/>
  <c r="AV15" i="324"/>
  <c r="AM15" i="324"/>
  <c r="AG15" i="324" s="1"/>
  <c r="AU48" i="323"/>
  <c r="AU36" i="323"/>
  <c r="AG36" i="323"/>
  <c r="AL57" i="322"/>
  <c r="AC57" i="322"/>
  <c r="AC45" i="322"/>
  <c r="AK45" i="322"/>
  <c r="AM26" i="323"/>
  <c r="AG26" i="323" s="1"/>
  <c r="AV26" i="323"/>
  <c r="AK47" i="322"/>
  <c r="AC47" i="322"/>
  <c r="AV46" i="322"/>
  <c r="AM46" i="322"/>
  <c r="AV25" i="322"/>
  <c r="AM25" i="322"/>
  <c r="AG25" i="322" s="1"/>
  <c r="AJ14" i="322"/>
  <c r="AF14" i="322"/>
  <c r="AE14" i="322"/>
  <c r="AD14" i="322"/>
  <c r="AT58" i="321"/>
  <c r="AP55" i="321"/>
  <c r="AU35" i="321"/>
  <c r="AP11" i="321"/>
  <c r="AT14" i="321"/>
  <c r="AN55" i="320"/>
  <c r="AT56" i="320"/>
  <c r="AE69" i="323"/>
  <c r="AD69" i="323"/>
  <c r="AJ69" i="323"/>
  <c r="AF69" i="323"/>
  <c r="AM58" i="322"/>
  <c r="AG58" i="322" s="1"/>
  <c r="AV58" i="322"/>
  <c r="AU34" i="322"/>
  <c r="AE13" i="322"/>
  <c r="AV58" i="323"/>
  <c r="AM58" i="323"/>
  <c r="AG58" i="323" s="1"/>
  <c r="AJ69" i="322"/>
  <c r="AF69" i="322"/>
  <c r="AE69" i="322"/>
  <c r="AD69" i="322"/>
  <c r="AE68" i="322"/>
  <c r="AN44" i="321"/>
  <c r="AT45" i="321"/>
  <c r="AK13" i="321"/>
  <c r="AC13" i="321"/>
  <c r="AT59" i="320"/>
  <c r="AQ55" i="320"/>
  <c r="AU14" i="323"/>
  <c r="AG14" i="323"/>
  <c r="AV48" i="322"/>
  <c r="AM48" i="322"/>
  <c r="AG48" i="322" s="1"/>
  <c r="AU67" i="321"/>
  <c r="AV59" i="321"/>
  <c r="AM59" i="321"/>
  <c r="AE58" i="320"/>
  <c r="AU37" i="320"/>
  <c r="AP11" i="320"/>
  <c r="AT14" i="320"/>
  <c r="AD58" i="319"/>
  <c r="AF58" i="319"/>
  <c r="AJ58" i="319"/>
  <c r="AE58" i="319"/>
  <c r="AT45" i="318"/>
  <c r="AN44" i="318"/>
  <c r="AN22" i="322"/>
  <c r="AT23" i="322"/>
  <c r="AV13" i="322"/>
  <c r="AM13" i="322"/>
  <c r="AJ57" i="321"/>
  <c r="AF57" i="321"/>
  <c r="AE57" i="321"/>
  <c r="AD57" i="321"/>
  <c r="AV34" i="321"/>
  <c r="AM34" i="321"/>
  <c r="AT46" i="319"/>
  <c r="AO44" i="319"/>
  <c r="AM15" i="322"/>
  <c r="AG15" i="322" s="1"/>
  <c r="AE59" i="321"/>
  <c r="AV46" i="321"/>
  <c r="AM46" i="321"/>
  <c r="AK67" i="320"/>
  <c r="AC67" i="320"/>
  <c r="AM36" i="320"/>
  <c r="AV36" i="320"/>
  <c r="AV68" i="319"/>
  <c r="AM68" i="319"/>
  <c r="AN66" i="319"/>
  <c r="AT67" i="319"/>
  <c r="AU15" i="322"/>
  <c r="AV35" i="321"/>
  <c r="AM35" i="321"/>
  <c r="AG35" i="321" s="1"/>
  <c r="AV14" i="321"/>
  <c r="AM14" i="321"/>
  <c r="V74" i="320"/>
  <c r="AK56" i="319"/>
  <c r="AC56" i="319"/>
  <c r="AJ25" i="319"/>
  <c r="AF25" i="319"/>
  <c r="AE25" i="319"/>
  <c r="AD25" i="319"/>
  <c r="AD59" i="318"/>
  <c r="AJ59" i="318"/>
  <c r="AF59" i="318"/>
  <c r="AE59" i="318"/>
  <c r="AF57" i="318"/>
  <c r="AF56" i="318"/>
  <c r="AU45" i="320"/>
  <c r="AG45" i="320"/>
  <c r="AV37" i="320"/>
  <c r="AM37" i="320"/>
  <c r="AG37" i="320" s="1"/>
  <c r="AU24" i="320"/>
  <c r="S74" i="319"/>
  <c r="AT70" i="319"/>
  <c r="AQ66" i="319"/>
  <c r="AM57" i="319"/>
  <c r="AV57" i="319"/>
  <c r="AM58" i="319"/>
  <c r="AV58" i="319"/>
  <c r="AU48" i="319"/>
  <c r="AU45" i="319"/>
  <c r="AV23" i="319"/>
  <c r="AM23" i="319"/>
  <c r="AV26" i="319"/>
  <c r="AM26" i="319"/>
  <c r="AC26" i="320"/>
  <c r="AG34" i="319"/>
  <c r="AU34" i="319"/>
  <c r="AE13" i="320"/>
  <c r="AC14" i="320"/>
  <c r="AV12" i="320"/>
  <c r="AM12" i="320"/>
  <c r="AU70" i="319"/>
  <c r="AC25" i="319"/>
  <c r="AU12" i="319"/>
  <c r="AF58" i="318"/>
  <c r="AU48" i="318"/>
  <c r="AV36" i="318"/>
  <c r="AM36" i="318"/>
  <c r="AC59" i="318"/>
  <c r="AU25" i="318"/>
  <c r="AG25" i="318"/>
  <c r="AV57" i="318"/>
  <c r="AM57" i="318"/>
  <c r="AG57" i="318" s="1"/>
  <c r="AG45" i="318"/>
  <c r="AU45" i="318"/>
  <c r="BP18" i="318"/>
  <c r="BP75" i="318" s="1"/>
  <c r="BX86" i="318" s="1"/>
  <c r="AV48" i="318"/>
  <c r="AM48" i="318"/>
  <c r="AG48" i="318" s="1"/>
  <c r="AE15" i="318"/>
  <c r="AU37" i="318"/>
  <c r="AU24" i="321"/>
  <c r="AN22" i="321"/>
  <c r="AT23" i="321"/>
  <c r="AV56" i="320"/>
  <c r="AM56" i="320"/>
  <c r="AV48" i="320"/>
  <c r="AM48" i="320"/>
  <c r="AG48" i="320" s="1"/>
  <c r="BP29" i="320"/>
  <c r="BP75" i="320" s="1"/>
  <c r="BX86" i="320" s="1"/>
  <c r="AM35" i="322"/>
  <c r="AV35" i="322"/>
  <c r="AU58" i="321"/>
  <c r="AN55" i="321"/>
  <c r="AT56" i="321"/>
  <c r="AT69" i="320"/>
  <c r="AP66" i="320"/>
  <c r="AQ44" i="320"/>
  <c r="AT48" i="320"/>
  <c r="AU36" i="320"/>
  <c r="AG36" i="320"/>
  <c r="AK23" i="320"/>
  <c r="AC23" i="320"/>
  <c r="AG46" i="322"/>
  <c r="AU46" i="322"/>
  <c r="AM24" i="322"/>
  <c r="AV24" i="322"/>
  <c r="AU59" i="321"/>
  <c r="AG59" i="321"/>
  <c r="AU56" i="321"/>
  <c r="AG56" i="321"/>
  <c r="AU36" i="321"/>
  <c r="AV25" i="321"/>
  <c r="AM25" i="321"/>
  <c r="AU67" i="320"/>
  <c r="AD67" i="320"/>
  <c r="AM68" i="320"/>
  <c r="AV68" i="320"/>
  <c r="AV59" i="320"/>
  <c r="AM59" i="320"/>
  <c r="AK13" i="320"/>
  <c r="AC13" i="320"/>
  <c r="AE15" i="323"/>
  <c r="AV37" i="322"/>
  <c r="AM37" i="322"/>
  <c r="AG37" i="322" s="1"/>
  <c r="AM14" i="322"/>
  <c r="AU47" i="321"/>
  <c r="AM56" i="322"/>
  <c r="AV56" i="322"/>
  <c r="AJ26" i="320"/>
  <c r="AF26" i="320"/>
  <c r="AE26" i="320"/>
  <c r="AD26" i="320"/>
  <c r="AF24" i="320"/>
  <c r="AV13" i="319"/>
  <c r="AM13" i="319"/>
  <c r="AG13" i="319" s="1"/>
  <c r="AF25" i="320"/>
  <c r="AF23" i="320"/>
  <c r="AG68" i="319"/>
  <c r="AU68" i="319"/>
  <c r="AK69" i="319"/>
  <c r="AC69" i="319"/>
  <c r="AC57" i="319"/>
  <c r="AU36" i="319"/>
  <c r="AU59" i="320"/>
  <c r="AG59" i="320"/>
  <c r="AV47" i="320"/>
  <c r="AM47" i="320"/>
  <c r="AV35" i="320"/>
  <c r="AM35" i="320"/>
  <c r="AG35" i="320" s="1"/>
  <c r="AU56" i="319"/>
  <c r="AV47" i="319"/>
  <c r="AM47" i="319"/>
  <c r="AV34" i="319"/>
  <c r="AM34" i="319"/>
  <c r="AK70" i="318"/>
  <c r="AC70" i="318"/>
  <c r="AU69" i="318"/>
  <c r="AM34" i="322"/>
  <c r="AG34" i="322" s="1"/>
  <c r="AV34" i="322"/>
  <c r="AU46" i="320"/>
  <c r="AF15" i="320"/>
  <c r="AV14" i="320"/>
  <c r="AM14" i="320"/>
  <c r="AE12" i="320"/>
  <c r="AU67" i="319"/>
  <c r="AG67" i="319"/>
  <c r="AC46" i="319"/>
  <c r="AE24" i="319"/>
  <c r="AU58" i="318"/>
  <c r="AG58" i="318"/>
  <c r="AV45" i="318"/>
  <c r="AM45" i="318"/>
  <c r="AP24" i="318"/>
  <c r="AE24" i="318"/>
  <c r="AJ24" i="318"/>
  <c r="AF24" i="318"/>
  <c r="AD24" i="318"/>
  <c r="AU12" i="318"/>
  <c r="AG12" i="318"/>
  <c r="AV45" i="319"/>
  <c r="AM45" i="319"/>
  <c r="AG45" i="319" s="1"/>
  <c r="AT69" i="318"/>
  <c r="AP66" i="318"/>
  <c r="AU46" i="318"/>
  <c r="AG46" i="318"/>
  <c r="AV36" i="319"/>
  <c r="AM36" i="319"/>
  <c r="AG36" i="319" s="1"/>
  <c r="AV59" i="318"/>
  <c r="AM59" i="318"/>
  <c r="AC13" i="318"/>
  <c r="AM25" i="319"/>
  <c r="AV14" i="319"/>
  <c r="AM14" i="319"/>
  <c r="AV23" i="318"/>
  <c r="AM23" i="318"/>
  <c r="AG23" i="318" s="1"/>
  <c r="AU14" i="318"/>
  <c r="AC67" i="318"/>
  <c r="AM56" i="318"/>
  <c r="AG56" i="318" s="1"/>
  <c r="AV56" i="318"/>
  <c r="AQ13" i="318"/>
  <c r="AU34" i="318"/>
  <c r="AV14" i="318"/>
  <c r="AM14" i="318"/>
  <c r="AG14" i="318" s="1"/>
  <c r="AV48" i="325"/>
  <c r="AM48" i="325"/>
  <c r="AG48" i="325" s="1"/>
  <c r="AU48" i="324"/>
  <c r="AU26" i="324"/>
  <c r="AV37" i="324"/>
  <c r="AM37" i="324"/>
  <c r="AG37" i="324" s="1"/>
  <c r="AO22" i="324"/>
  <c r="AT24" i="324"/>
  <c r="AU15" i="324"/>
  <c r="AD35" i="323"/>
  <c r="AA67" i="322"/>
  <c r="Q74" i="322"/>
  <c r="AT58" i="322"/>
  <c r="AP55" i="322"/>
  <c r="AT47" i="322"/>
  <c r="AP44" i="322"/>
  <c r="AG59" i="323"/>
  <c r="AU59" i="323"/>
  <c r="AK47" i="323"/>
  <c r="AC47" i="323"/>
  <c r="AQ34" i="323"/>
  <c r="AQ38" i="323" s="1"/>
  <c r="AR37" i="323" s="1"/>
  <c r="AV45" i="323"/>
  <c r="AM45" i="323"/>
  <c r="AG45" i="323" s="1"/>
  <c r="AV12" i="324"/>
  <c r="AM12" i="324"/>
  <c r="AG12" i="324" s="1"/>
  <c r="AJ26" i="322"/>
  <c r="AF26" i="322"/>
  <c r="AE26" i="322"/>
  <c r="AD26" i="322"/>
  <c r="AO26" i="322"/>
  <c r="AN26" i="322"/>
  <c r="S74" i="321"/>
  <c r="AB68" i="321"/>
  <c r="V74" i="321"/>
  <c r="AV56" i="323"/>
  <c r="AM56" i="323"/>
  <c r="AG56" i="323" s="1"/>
  <c r="AC12" i="323"/>
  <c r="AU37" i="322"/>
  <c r="BP62" i="321"/>
  <c r="AQ44" i="321"/>
  <c r="AT48" i="321"/>
  <c r="BP18" i="321"/>
  <c r="BP75" i="321" s="1"/>
  <c r="BX86" i="321" s="1"/>
  <c r="AU24" i="323"/>
  <c r="AP11" i="323"/>
  <c r="AT14" i="323"/>
  <c r="AC14" i="322"/>
  <c r="AD34" i="321"/>
  <c r="AF34" i="321"/>
  <c r="AE34" i="321"/>
  <c r="AJ34" i="321"/>
  <c r="AJ57" i="320"/>
  <c r="AF57" i="320"/>
  <c r="AE57" i="320"/>
  <c r="AD57" i="320"/>
  <c r="AF25" i="322"/>
  <c r="AP11" i="322"/>
  <c r="AT14" i="322"/>
  <c r="AU70" i="321"/>
  <c r="AG70" i="321"/>
  <c r="AV68" i="321"/>
  <c r="AV47" i="321"/>
  <c r="AM47" i="321"/>
  <c r="AG47" i="321" s="1"/>
  <c r="AU48" i="321"/>
  <c r="AG48" i="321"/>
  <c r="AG58" i="320"/>
  <c r="AU58" i="320"/>
  <c r="AP11" i="319"/>
  <c r="AT14" i="319"/>
  <c r="AF24" i="322"/>
  <c r="AV67" i="321"/>
  <c r="AM67" i="321"/>
  <c r="AG67" i="321" s="1"/>
  <c r="AK36" i="321"/>
  <c r="AC36" i="321"/>
  <c r="AD70" i="320"/>
  <c r="AJ70" i="320"/>
  <c r="AE70" i="320"/>
  <c r="AF70" i="320"/>
  <c r="AJ14" i="320"/>
  <c r="AF14" i="320"/>
  <c r="AE14" i="320"/>
  <c r="AD14" i="320"/>
  <c r="AJ57" i="319"/>
  <c r="AF57" i="319"/>
  <c r="AE57" i="319"/>
  <c r="AD57" i="319"/>
  <c r="AJ46" i="319"/>
  <c r="AE46" i="319"/>
  <c r="AD46" i="319"/>
  <c r="AF46" i="319"/>
  <c r="AO44" i="318"/>
  <c r="AT46" i="318"/>
  <c r="AN57" i="321"/>
  <c r="AG15" i="321"/>
  <c r="AU15" i="321"/>
  <c r="AP70" i="320"/>
  <c r="AC68" i="320"/>
  <c r="AT59" i="321"/>
  <c r="AQ55" i="321"/>
  <c r="AU13" i="321"/>
  <c r="AU12" i="321"/>
  <c r="AO11" i="321"/>
  <c r="AT13" i="321"/>
  <c r="AV15" i="319"/>
  <c r="AM15" i="319"/>
  <c r="AG15" i="319" s="1"/>
  <c r="N74" i="320"/>
  <c r="AV34" i="320"/>
  <c r="AM34" i="320"/>
  <c r="AG34" i="320" s="1"/>
  <c r="AU25" i="320"/>
  <c r="AU23" i="320"/>
  <c r="AE47" i="319"/>
  <c r="AU37" i="319"/>
  <c r="AV24" i="319"/>
  <c r="AM24" i="319"/>
  <c r="AG24" i="319" s="1"/>
  <c r="AU68" i="318"/>
  <c r="AT58" i="319"/>
  <c r="AP55" i="319"/>
  <c r="AT35" i="319"/>
  <c r="AO33" i="319"/>
  <c r="AQ22" i="319"/>
  <c r="AT26" i="319"/>
  <c r="T74" i="318"/>
  <c r="AU58" i="322"/>
  <c r="AN44" i="320"/>
  <c r="AT45" i="320"/>
  <c r="AG15" i="320"/>
  <c r="AU15" i="320"/>
  <c r="AU35" i="319"/>
  <c r="AG35" i="319"/>
  <c r="AE26" i="319"/>
  <c r="AD26" i="319"/>
  <c r="AJ26" i="319"/>
  <c r="AF26" i="319"/>
  <c r="AF59" i="319"/>
  <c r="AU59" i="319"/>
  <c r="AG59" i="319"/>
  <c r="AV46" i="319"/>
  <c r="AM46" i="319"/>
  <c r="AF24" i="319"/>
  <c r="AP59" i="318"/>
  <c r="AT47" i="318"/>
  <c r="AP44" i="318"/>
  <c r="AV37" i="318"/>
  <c r="AM37" i="318"/>
  <c r="AG37" i="318" s="1"/>
  <c r="AU23" i="319"/>
  <c r="AG23" i="319"/>
  <c r="AN26" i="319" s="1"/>
  <c r="AE26" i="318"/>
  <c r="AD67" i="318"/>
  <c r="AJ67" i="318"/>
  <c r="AF67" i="318"/>
  <c r="AE67" i="318"/>
  <c r="AC24" i="318"/>
  <c r="AU47" i="318"/>
  <c r="AG36" i="318"/>
  <c r="AU36" i="318"/>
  <c r="AM67" i="318"/>
  <c r="AV67" i="318"/>
  <c r="AU15" i="318"/>
  <c r="AG15" i="318"/>
  <c r="AU23" i="318"/>
  <c r="AM13" i="318"/>
  <c r="Z68" i="321"/>
  <c r="N74" i="321"/>
  <c r="AT46" i="321"/>
  <c r="AO44" i="321"/>
  <c r="AV12" i="323"/>
  <c r="AM12" i="323"/>
  <c r="AT70" i="322"/>
  <c r="AQ66" i="322"/>
  <c r="AU13" i="322"/>
  <c r="AG13" i="322"/>
  <c r="AO14" i="322" s="1"/>
  <c r="AK69" i="321"/>
  <c r="AC69" i="321"/>
  <c r="AU37" i="321"/>
  <c r="AT70" i="320"/>
  <c r="AQ66" i="320"/>
  <c r="AJ68" i="320"/>
  <c r="AF68" i="320"/>
  <c r="AE68" i="320"/>
  <c r="AE69" i="320"/>
  <c r="AD68" i="320"/>
  <c r="AU68" i="322"/>
  <c r="AG68" i="322"/>
  <c r="AU59" i="322"/>
  <c r="AG59" i="322"/>
  <c r="AN44" i="322"/>
  <c r="AT45" i="322"/>
  <c r="AV36" i="322"/>
  <c r="AM36" i="322"/>
  <c r="AU36" i="322"/>
  <c r="AG36" i="322"/>
  <c r="AK26" i="321"/>
  <c r="AC26" i="321"/>
  <c r="AU23" i="321"/>
  <c r="AG23" i="321"/>
  <c r="AT46" i="320"/>
  <c r="AO44" i="320"/>
  <c r="AU25" i="322"/>
  <c r="AG25" i="321"/>
  <c r="AU25" i="321"/>
  <c r="AM69" i="320"/>
  <c r="AG69" i="320" s="1"/>
  <c r="AV69" i="320"/>
  <c r="AT57" i="318"/>
  <c r="AO55" i="318"/>
  <c r="AU24" i="322"/>
  <c r="AG24" i="322"/>
  <c r="AL57" i="321"/>
  <c r="AC57" i="321"/>
  <c r="AU26" i="321"/>
  <c r="AV46" i="320"/>
  <c r="AM46" i="320"/>
  <c r="AG46" i="320" s="1"/>
  <c r="AK70" i="319"/>
  <c r="AC70" i="319"/>
  <c r="AT56" i="319"/>
  <c r="AN55" i="319"/>
  <c r="AP33" i="319"/>
  <c r="AT36" i="319"/>
  <c r="AT68" i="318"/>
  <c r="AO66" i="318"/>
  <c r="AV24" i="321"/>
  <c r="AM24" i="321"/>
  <c r="AG24" i="321" s="1"/>
  <c r="AU56" i="320"/>
  <c r="AG56" i="320"/>
  <c r="AN22" i="320"/>
  <c r="AT23" i="320"/>
  <c r="AU15" i="323"/>
  <c r="AG15" i="323"/>
  <c r="AV70" i="322"/>
  <c r="AM70" i="322"/>
  <c r="AG70" i="322" s="1"/>
  <c r="AD67" i="322"/>
  <c r="AF67" i="322"/>
  <c r="AJ67" i="322"/>
  <c r="AE67" i="322"/>
  <c r="AO67" i="322"/>
  <c r="AF15" i="322"/>
  <c r="AV58" i="321"/>
  <c r="AM58" i="321"/>
  <c r="AG58" i="321" s="1"/>
  <c r="AG46" i="321"/>
  <c r="AU46" i="321"/>
  <c r="AC14" i="321"/>
  <c r="AV12" i="321"/>
  <c r="AM12" i="321"/>
  <c r="AG12" i="321" s="1"/>
  <c r="AV58" i="320"/>
  <c r="AM58" i="320"/>
  <c r="AM69" i="318"/>
  <c r="AG69" i="318" s="1"/>
  <c r="AV69" i="318"/>
  <c r="AU56" i="318"/>
  <c r="AV70" i="320"/>
  <c r="AM70" i="320"/>
  <c r="AU47" i="320"/>
  <c r="AG47" i="320"/>
  <c r="AV25" i="320"/>
  <c r="AM25" i="320"/>
  <c r="AG25" i="320" s="1"/>
  <c r="AC58" i="319"/>
  <c r="AU47" i="319"/>
  <c r="AG47" i="319"/>
  <c r="AU14" i="319"/>
  <c r="AG14" i="319"/>
  <c r="AV12" i="319"/>
  <c r="AM12" i="319"/>
  <c r="AG12" i="319" s="1"/>
  <c r="AV24" i="320"/>
  <c r="AM24" i="320"/>
  <c r="AG24" i="320" s="1"/>
  <c r="AU13" i="320"/>
  <c r="AG12" i="320"/>
  <c r="AU12" i="320"/>
  <c r="AO11" i="320"/>
  <c r="AT13" i="320"/>
  <c r="AD70" i="318"/>
  <c r="AJ70" i="318"/>
  <c r="AF70" i="318"/>
  <c r="AE70" i="318"/>
  <c r="AQ57" i="319"/>
  <c r="AE59" i="319"/>
  <c r="AV35" i="319"/>
  <c r="AM35" i="319"/>
  <c r="AU24" i="319"/>
  <c r="AT35" i="318"/>
  <c r="AO33" i="318"/>
  <c r="AQ22" i="318"/>
  <c r="AT26" i="318"/>
  <c r="AP11" i="318"/>
  <c r="AT14" i="318"/>
  <c r="AV48" i="319"/>
  <c r="AM48" i="319"/>
  <c r="AG48" i="319" s="1"/>
  <c r="AE23" i="319"/>
  <c r="AU35" i="318"/>
  <c r="AE13" i="318"/>
  <c r="AD13" i="318"/>
  <c r="AF13" i="318"/>
  <c r="AJ13" i="318"/>
  <c r="AV37" i="319"/>
  <c r="AM37" i="319"/>
  <c r="AG37" i="319" s="1"/>
  <c r="AE25" i="318"/>
  <c r="AD12" i="318"/>
  <c r="AV68" i="318"/>
  <c r="AM68" i="318"/>
  <c r="AG68" i="318" s="1"/>
  <c r="AV47" i="318"/>
  <c r="AM47" i="318"/>
  <c r="AG47" i="318" s="1"/>
  <c r="AV35" i="318"/>
  <c r="AM35" i="318"/>
  <c r="AG35" i="318" s="1"/>
  <c r="AV24" i="318"/>
  <c r="AM24" i="318"/>
  <c r="AV26" i="318"/>
  <c r="AM26" i="318"/>
  <c r="AG26" i="318" s="1"/>
  <c r="AV34" i="318"/>
  <c r="AM34" i="318"/>
  <c r="AG34" i="318" s="1"/>
  <c r="AT58" i="317"/>
  <c r="AP55" i="317"/>
  <c r="AV59" i="317"/>
  <c r="AM59" i="317"/>
  <c r="AK36" i="317"/>
  <c r="AC36" i="317"/>
  <c r="AM58" i="317"/>
  <c r="AV58" i="317"/>
  <c r="AM35" i="317"/>
  <c r="AV35" i="317"/>
  <c r="AU13" i="317"/>
  <c r="AV70" i="316"/>
  <c r="AM70" i="316"/>
  <c r="AT25" i="316"/>
  <c r="AP22" i="316"/>
  <c r="AU45" i="316"/>
  <c r="AJ24" i="316"/>
  <c r="AF24" i="316"/>
  <c r="AE24" i="316"/>
  <c r="AD24" i="316"/>
  <c r="AT24" i="315"/>
  <c r="AO22" i="315"/>
  <c r="AM36" i="316"/>
  <c r="AV68" i="315"/>
  <c r="AM68" i="315"/>
  <c r="AO44" i="314"/>
  <c r="AT46" i="314"/>
  <c r="AN66" i="317"/>
  <c r="AT67" i="317"/>
  <c r="AU57" i="317"/>
  <c r="AU46" i="317"/>
  <c r="AU56" i="317"/>
  <c r="AG56" i="317"/>
  <c r="AD37" i="317"/>
  <c r="AJ37" i="317"/>
  <c r="AE37" i="317"/>
  <c r="AF37" i="317"/>
  <c r="AN37" i="317"/>
  <c r="AG26" i="317"/>
  <c r="AU26" i="317"/>
  <c r="AF36" i="317"/>
  <c r="AV34" i="317"/>
  <c r="AM34" i="317"/>
  <c r="AG34" i="317" s="1"/>
  <c r="AV37" i="317"/>
  <c r="AM37" i="317"/>
  <c r="AV25" i="317"/>
  <c r="AM25" i="317"/>
  <c r="AJ68" i="316"/>
  <c r="AF68" i="316"/>
  <c r="AE68" i="316"/>
  <c r="AE69" i="316"/>
  <c r="AD68" i="316"/>
  <c r="AT47" i="316"/>
  <c r="AP44" i="316"/>
  <c r="AU48" i="316"/>
  <c r="AT24" i="316"/>
  <c r="AO22" i="316"/>
  <c r="AU23" i="316"/>
  <c r="AT48" i="315"/>
  <c r="AQ44" i="315"/>
  <c r="AU59" i="315"/>
  <c r="AV15" i="316"/>
  <c r="AM15" i="316"/>
  <c r="AG15" i="316" s="1"/>
  <c r="AU45" i="315"/>
  <c r="AV46" i="315"/>
  <c r="AM46" i="315"/>
  <c r="AG46" i="315" s="1"/>
  <c r="AV35" i="315"/>
  <c r="AM35" i="315"/>
  <c r="AK69" i="314"/>
  <c r="AC69" i="314"/>
  <c r="AV57" i="315"/>
  <c r="AM57" i="315"/>
  <c r="AG57" i="315" s="1"/>
  <c r="AT14" i="314"/>
  <c r="AP11" i="314"/>
  <c r="AJ69" i="314"/>
  <c r="AF69" i="314"/>
  <c r="AE69" i="314"/>
  <c r="AD69" i="314"/>
  <c r="AE68" i="314"/>
  <c r="AV58" i="314"/>
  <c r="AM58" i="314"/>
  <c r="AV45" i="314"/>
  <c r="AM45" i="314"/>
  <c r="AU13" i="314"/>
  <c r="AB69" i="317"/>
  <c r="W74" i="317"/>
  <c r="AJ70" i="317"/>
  <c r="AE70" i="317"/>
  <c r="AD70" i="317"/>
  <c r="AT45" i="317"/>
  <c r="AN44" i="317"/>
  <c r="AT56" i="317"/>
  <c r="AN55" i="317"/>
  <c r="P74" i="317"/>
  <c r="AV47" i="317"/>
  <c r="AM47" i="317"/>
  <c r="AU67" i="317"/>
  <c r="AG23" i="317"/>
  <c r="AU23" i="317"/>
  <c r="AT24" i="317"/>
  <c r="AO22" i="317"/>
  <c r="AU36" i="317"/>
  <c r="AT13" i="317"/>
  <c r="AO11" i="317"/>
  <c r="AC37" i="317"/>
  <c r="AT68" i="316"/>
  <c r="AO66" i="316"/>
  <c r="AV14" i="317"/>
  <c r="AM14" i="317"/>
  <c r="V74" i="316"/>
  <c r="AK69" i="316"/>
  <c r="AC69" i="316"/>
  <c r="AG14" i="317"/>
  <c r="AU14" i="317"/>
  <c r="AT46" i="316"/>
  <c r="AO44" i="316"/>
  <c r="BP18" i="317"/>
  <c r="BP75" i="317" s="1"/>
  <c r="BX86" i="317" s="1"/>
  <c r="AT70" i="316"/>
  <c r="AQ66" i="316"/>
  <c r="AD67" i="316"/>
  <c r="AJ67" i="316"/>
  <c r="AD69" i="316"/>
  <c r="AF67" i="316"/>
  <c r="AE67" i="316"/>
  <c r="AV46" i="316"/>
  <c r="AM46" i="316"/>
  <c r="AG46" i="316" s="1"/>
  <c r="AE34" i="316"/>
  <c r="AM68" i="316"/>
  <c r="AU57" i="316"/>
  <c r="AV47" i="316"/>
  <c r="AM47" i="316"/>
  <c r="AT36" i="316"/>
  <c r="AP33" i="316"/>
  <c r="AV57" i="316"/>
  <c r="AM57" i="316"/>
  <c r="AG57" i="316" s="1"/>
  <c r="AE25" i="316"/>
  <c r="AD25" i="316"/>
  <c r="AJ25" i="316"/>
  <c r="AF25" i="316"/>
  <c r="AE70" i="315"/>
  <c r="AD70" i="315"/>
  <c r="AJ70" i="315"/>
  <c r="AF70" i="315"/>
  <c r="AF37" i="316"/>
  <c r="AF67" i="315"/>
  <c r="AU15" i="316"/>
  <c r="AF48" i="315"/>
  <c r="AU26" i="316"/>
  <c r="X74" i="315"/>
  <c r="AT36" i="315"/>
  <c r="AP33" i="315"/>
  <c r="AV69" i="315"/>
  <c r="AM69" i="315"/>
  <c r="AC47" i="315"/>
  <c r="AE46" i="315"/>
  <c r="AT13" i="315"/>
  <c r="AO11" i="315"/>
  <c r="AV67" i="315"/>
  <c r="AM67" i="315"/>
  <c r="AU37" i="315"/>
  <c r="AG34" i="315"/>
  <c r="AU34" i="315"/>
  <c r="AU24" i="315"/>
  <c r="AG36" i="315"/>
  <c r="AU36" i="315"/>
  <c r="AU23" i="315"/>
  <c r="AT70" i="314"/>
  <c r="AQ66" i="314"/>
  <c r="AT56" i="314"/>
  <c r="AN55" i="314"/>
  <c r="AM47" i="315"/>
  <c r="AV34" i="315"/>
  <c r="AM34" i="315"/>
  <c r="AU15" i="315"/>
  <c r="AG15" i="315"/>
  <c r="AV13" i="315"/>
  <c r="AM13" i="315"/>
  <c r="AT45" i="314"/>
  <c r="AN44" i="314"/>
  <c r="AT13" i="314"/>
  <c r="AO11" i="314"/>
  <c r="AG70" i="314"/>
  <c r="AU70" i="314"/>
  <c r="AV48" i="314"/>
  <c r="AM48" i="314"/>
  <c r="AG48" i="314" s="1"/>
  <c r="AV26" i="314"/>
  <c r="AM26" i="314"/>
  <c r="AU23" i="314"/>
  <c r="AG23" i="314"/>
  <c r="AV57" i="314"/>
  <c r="AM57" i="314"/>
  <c r="AV47" i="314"/>
  <c r="AM47" i="314"/>
  <c r="AG47" i="314" s="1"/>
  <c r="AU46" i="314"/>
  <c r="AV36" i="314"/>
  <c r="AM36" i="314"/>
  <c r="AV35" i="314"/>
  <c r="AM35" i="314"/>
  <c r="AK68" i="314"/>
  <c r="AC68" i="314"/>
  <c r="AV25" i="314"/>
  <c r="AM25" i="314"/>
  <c r="AU26" i="314"/>
  <c r="AG26" i="314"/>
  <c r="AU57" i="314"/>
  <c r="AG57" i="314"/>
  <c r="AU48" i="314"/>
  <c r="AV15" i="314"/>
  <c r="AM15" i="314"/>
  <c r="AU68" i="317"/>
  <c r="AG68" i="317"/>
  <c r="AG59" i="317"/>
  <c r="AU59" i="317"/>
  <c r="AG47" i="317"/>
  <c r="AU47" i="317"/>
  <c r="AK13" i="317"/>
  <c r="AC13" i="317"/>
  <c r="AV48" i="316"/>
  <c r="AM48" i="316"/>
  <c r="AG48" i="316" s="1"/>
  <c r="AU34" i="316"/>
  <c r="AK35" i="316"/>
  <c r="AC35" i="316"/>
  <c r="AV12" i="316"/>
  <c r="AM12" i="316"/>
  <c r="AG68" i="315"/>
  <c r="AU68" i="315"/>
  <c r="AT34" i="315"/>
  <c r="AN33" i="315"/>
  <c r="AP44" i="315"/>
  <c r="AT47" i="315"/>
  <c r="AV36" i="315"/>
  <c r="AM36" i="315"/>
  <c r="AU12" i="315"/>
  <c r="AU56" i="315"/>
  <c r="X74" i="317"/>
  <c r="AV12" i="317"/>
  <c r="AM12" i="317"/>
  <c r="AV56" i="316"/>
  <c r="AM56" i="316"/>
  <c r="AV67" i="316"/>
  <c r="AM67" i="316"/>
  <c r="AJ36" i="316"/>
  <c r="AF36" i="316"/>
  <c r="AE36" i="316"/>
  <c r="AD36" i="316"/>
  <c r="AL25" i="316"/>
  <c r="AC25" i="316"/>
  <c r="AD23" i="316"/>
  <c r="AV26" i="316"/>
  <c r="AM26" i="316"/>
  <c r="AG26" i="316" s="1"/>
  <c r="AO44" i="315"/>
  <c r="AT46" i="315"/>
  <c r="AU12" i="316"/>
  <c r="AG12" i="316"/>
  <c r="AV56" i="315"/>
  <c r="AM56" i="315"/>
  <c r="AG56" i="315" s="1"/>
  <c r="AV15" i="315"/>
  <c r="AM15" i="315"/>
  <c r="AU58" i="315"/>
  <c r="AG58" i="315"/>
  <c r="AV59" i="314"/>
  <c r="AM59" i="314"/>
  <c r="AU35" i="314"/>
  <c r="AG35" i="314"/>
  <c r="AU58" i="314"/>
  <c r="AG58" i="314"/>
  <c r="AV46" i="314"/>
  <c r="AM46" i="314"/>
  <c r="AG46" i="314" s="1"/>
  <c r="AT70" i="317"/>
  <c r="AQ66" i="317"/>
  <c r="Z69" i="317"/>
  <c r="O74" i="317"/>
  <c r="AC70" i="317"/>
  <c r="AV68" i="317"/>
  <c r="AM68" i="317"/>
  <c r="AO44" i="317"/>
  <c r="AT46" i="317"/>
  <c r="AV67" i="317"/>
  <c r="AM67" i="317"/>
  <c r="AG67" i="317" s="1"/>
  <c r="AF68" i="317"/>
  <c r="AO55" i="317"/>
  <c r="AT57" i="317"/>
  <c r="AV46" i="317"/>
  <c r="AM46" i="317"/>
  <c r="AG46" i="317" s="1"/>
  <c r="AG58" i="317"/>
  <c r="AU58" i="317"/>
  <c r="AV48" i="317"/>
  <c r="AM48" i="317"/>
  <c r="AG48" i="317" s="1"/>
  <c r="AU48" i="317"/>
  <c r="AU45" i="317"/>
  <c r="AG45" i="317"/>
  <c r="AJ35" i="317"/>
  <c r="AF35" i="317"/>
  <c r="AD35" i="317"/>
  <c r="AE35" i="317"/>
  <c r="AN35" i="317"/>
  <c r="AN22" i="317"/>
  <c r="AT23" i="317"/>
  <c r="AT12" i="317"/>
  <c r="AN11" i="317"/>
  <c r="AC35" i="317"/>
  <c r="AC68" i="316"/>
  <c r="N74" i="316"/>
  <c r="AO55" i="316"/>
  <c r="AT57" i="316"/>
  <c r="AG25" i="317"/>
  <c r="AU25" i="317"/>
  <c r="AD70" i="316"/>
  <c r="AF70" i="316"/>
  <c r="AE70" i="316"/>
  <c r="AJ70" i="316"/>
  <c r="AF34" i="317"/>
  <c r="AU24" i="317"/>
  <c r="AC70" i="316"/>
  <c r="AU69" i="316"/>
  <c r="AE56" i="316"/>
  <c r="AD56" i="316"/>
  <c r="AJ56" i="316"/>
  <c r="AF56" i="316"/>
  <c r="AV59" i="316"/>
  <c r="AM59" i="316"/>
  <c r="AG59" i="316" s="1"/>
  <c r="AD57" i="316"/>
  <c r="AU59" i="316"/>
  <c r="AU46" i="316"/>
  <c r="AU58" i="316"/>
  <c r="AV45" i="316"/>
  <c r="AM45" i="316"/>
  <c r="AG45" i="316" s="1"/>
  <c r="AU47" i="316"/>
  <c r="AG47" i="316"/>
  <c r="AT69" i="315"/>
  <c r="AP66" i="315"/>
  <c r="AG37" i="316"/>
  <c r="AU37" i="316"/>
  <c r="AU35" i="316"/>
  <c r="AE23" i="316"/>
  <c r="AF68" i="315"/>
  <c r="AG67" i="315"/>
  <c r="AU67" i="315"/>
  <c r="AT68" i="315"/>
  <c r="AO66" i="315"/>
  <c r="AT14" i="315"/>
  <c r="AP11" i="315"/>
  <c r="AV14" i="316"/>
  <c r="AM14" i="316"/>
  <c r="AG48" i="315"/>
  <c r="AU48" i="315"/>
  <c r="AE26" i="316"/>
  <c r="AV23" i="316"/>
  <c r="AM23" i="316"/>
  <c r="AG23" i="316" s="1"/>
  <c r="AU13" i="316"/>
  <c r="AG13" i="316"/>
  <c r="P74" i="315"/>
  <c r="AT35" i="315"/>
  <c r="AO33" i="315"/>
  <c r="AV34" i="316"/>
  <c r="AM34" i="316"/>
  <c r="AG34" i="316" s="1"/>
  <c r="AV13" i="316"/>
  <c r="AM13" i="316"/>
  <c r="AF69" i="315"/>
  <c r="AT57" i="315"/>
  <c r="AO55" i="315"/>
  <c r="AV59" i="315"/>
  <c r="AM59" i="315"/>
  <c r="AG59" i="315" s="1"/>
  <c r="AG35" i="315"/>
  <c r="AU35" i="315"/>
  <c r="AU14" i="315"/>
  <c r="AU25" i="315"/>
  <c r="AO22" i="314"/>
  <c r="AT24" i="314"/>
  <c r="AV48" i="315"/>
  <c r="AM48" i="315"/>
  <c r="AV26" i="315"/>
  <c r="AM26" i="315"/>
  <c r="AT59" i="314"/>
  <c r="AQ55" i="314"/>
  <c r="AV37" i="315"/>
  <c r="AM37" i="315"/>
  <c r="AG37" i="315" s="1"/>
  <c r="AT57" i="314"/>
  <c r="AO55" i="314"/>
  <c r="AT23" i="314"/>
  <c r="AN22" i="314"/>
  <c r="AT12" i="314"/>
  <c r="AN11" i="314"/>
  <c r="AV56" i="314"/>
  <c r="AM56" i="314"/>
  <c r="AG56" i="314" s="1"/>
  <c r="AU56" i="314"/>
  <c r="AU36" i="314"/>
  <c r="AG36" i="314"/>
  <c r="AU34" i="314"/>
  <c r="AU15" i="314"/>
  <c r="AG15" i="314"/>
  <c r="AV70" i="314"/>
  <c r="AM70" i="314"/>
  <c r="AE67" i="314"/>
  <c r="AN69" i="314"/>
  <c r="AG59" i="314"/>
  <c r="AU59" i="314"/>
  <c r="AU45" i="314"/>
  <c r="AG45" i="314"/>
  <c r="AV23" i="314"/>
  <c r="AM23" i="314"/>
  <c r="AV13" i="314"/>
  <c r="AM13" i="314"/>
  <c r="AG13" i="314" s="1"/>
  <c r="AV67" i="314"/>
  <c r="AM67" i="314"/>
  <c r="AU25" i="314"/>
  <c r="AG25" i="314"/>
  <c r="AT67" i="314"/>
  <c r="AN66" i="314"/>
  <c r="AU12" i="314"/>
  <c r="AV25" i="315"/>
  <c r="AM25" i="315"/>
  <c r="AG25" i="315" s="1"/>
  <c r="AV24" i="315"/>
  <c r="AM24" i="315"/>
  <c r="AG24" i="315" s="1"/>
  <c r="AU68" i="314"/>
  <c r="AV24" i="314"/>
  <c r="AM24" i="314"/>
  <c r="AG24" i="314" s="1"/>
  <c r="AU47" i="314"/>
  <c r="AV37" i="314"/>
  <c r="AM37" i="314"/>
  <c r="AG37" i="314" s="1"/>
  <c r="AU14" i="314"/>
  <c r="S74" i="314"/>
  <c r="AV34" i="314"/>
  <c r="AM34" i="314"/>
  <c r="AG34" i="314" s="1"/>
  <c r="AU37" i="314"/>
  <c r="AU24" i="314"/>
  <c r="AV14" i="314"/>
  <c r="AM14" i="314"/>
  <c r="AG14" i="314" s="1"/>
  <c r="AT68" i="317"/>
  <c r="AO66" i="317"/>
  <c r="AU15" i="317"/>
  <c r="AG12" i="317"/>
  <c r="AU12" i="317"/>
  <c r="AT26" i="316"/>
  <c r="AQ22" i="316"/>
  <c r="AC36" i="316"/>
  <c r="AU69" i="315"/>
  <c r="AG69" i="315"/>
  <c r="AU13" i="315"/>
  <c r="AG13" i="315"/>
  <c r="AQ44" i="317"/>
  <c r="AT48" i="317"/>
  <c r="AM57" i="317"/>
  <c r="AG57" i="317" s="1"/>
  <c r="AV45" i="317"/>
  <c r="AM45" i="317"/>
  <c r="AT14" i="317"/>
  <c r="AP11" i="317"/>
  <c r="AV24" i="317"/>
  <c r="AM24" i="317"/>
  <c r="AG24" i="317" s="1"/>
  <c r="AV15" i="317"/>
  <c r="AM15" i="317"/>
  <c r="AG15" i="317" s="1"/>
  <c r="AV58" i="316"/>
  <c r="AM58" i="316"/>
  <c r="AG58" i="316" s="1"/>
  <c r="AV70" i="315"/>
  <c r="AM70" i="315"/>
  <c r="AJ47" i="315"/>
  <c r="AF47" i="315"/>
  <c r="AE47" i="315"/>
  <c r="AD47" i="315"/>
  <c r="AU14" i="316"/>
  <c r="AG14" i="316"/>
  <c r="AU46" i="315"/>
  <c r="AU26" i="315"/>
  <c r="AG26" i="315"/>
  <c r="AV23" i="315"/>
  <c r="AM23" i="315"/>
  <c r="AG23" i="315" s="1"/>
  <c r="AV14" i="315"/>
  <c r="AM14" i="315"/>
  <c r="AG14" i="315" s="1"/>
  <c r="AV45" i="315"/>
  <c r="AM45" i="315"/>
  <c r="AG45" i="315" s="1"/>
  <c r="AG67" i="314"/>
  <c r="AU67" i="314"/>
  <c r="AV12" i="315"/>
  <c r="AM12" i="315"/>
  <c r="AG12" i="315" s="1"/>
  <c r="AV12" i="314"/>
  <c r="AM12" i="314"/>
  <c r="AG12" i="314" s="1"/>
  <c r="BP75" i="312"/>
  <c r="BX86" i="312" s="1"/>
  <c r="AV58" i="313"/>
  <c r="AM58" i="313"/>
  <c r="O74" i="313"/>
  <c r="AT36" i="313"/>
  <c r="AP33" i="313"/>
  <c r="AV34" i="313"/>
  <c r="AM34" i="313"/>
  <c r="AJ70" i="312"/>
  <c r="AF70" i="312"/>
  <c r="AD70" i="312"/>
  <c r="AE70" i="312"/>
  <c r="AD58" i="312"/>
  <c r="AF58" i="312"/>
  <c r="AE58" i="312"/>
  <c r="AJ58" i="312"/>
  <c r="S74" i="313"/>
  <c r="X74" i="313"/>
  <c r="AP66" i="313"/>
  <c r="AT69" i="313"/>
  <c r="AK67" i="313"/>
  <c r="AC67" i="313"/>
  <c r="AT57" i="313"/>
  <c r="AO55" i="313"/>
  <c r="AE68" i="313"/>
  <c r="AV57" i="313"/>
  <c r="AM57" i="313"/>
  <c r="AU67" i="313"/>
  <c r="AE59" i="313"/>
  <c r="AT34" i="313"/>
  <c r="AN33" i="313"/>
  <c r="AV36" i="313"/>
  <c r="AM36" i="313"/>
  <c r="AU26" i="313"/>
  <c r="AT47" i="313"/>
  <c r="AP44" i="313"/>
  <c r="AN46" i="313"/>
  <c r="AT26" i="313"/>
  <c r="AQ22" i="313"/>
  <c r="AT14" i="313"/>
  <c r="AP11" i="313"/>
  <c r="AC46" i="313"/>
  <c r="AG37" i="313"/>
  <c r="AU37" i="313"/>
  <c r="AU35" i="313"/>
  <c r="AG34" i="313"/>
  <c r="AU34" i="313"/>
  <c r="AV15" i="313"/>
  <c r="AM15" i="313"/>
  <c r="AV37" i="313"/>
  <c r="AM37" i="313"/>
  <c r="X74" i="312"/>
  <c r="AM46" i="313"/>
  <c r="AL69" i="312"/>
  <c r="AC69" i="312"/>
  <c r="AQ55" i="312"/>
  <c r="AT59" i="312"/>
  <c r="AU14" i="313"/>
  <c r="AU12" i="313"/>
  <c r="AT13" i="313"/>
  <c r="AO11" i="313"/>
  <c r="AV68" i="312"/>
  <c r="AM68" i="312"/>
  <c r="AG68" i="312" s="1"/>
  <c r="AT56" i="312"/>
  <c r="AN55" i="312"/>
  <c r="AU23" i="313"/>
  <c r="AT57" i="312"/>
  <c r="AO55" i="312"/>
  <c r="AT45" i="312"/>
  <c r="AN44" i="312"/>
  <c r="AV67" i="312"/>
  <c r="AM67" i="312"/>
  <c r="AT24" i="312"/>
  <c r="AO22" i="312"/>
  <c r="AV58" i="312"/>
  <c r="AM58" i="312"/>
  <c r="AV46" i="312"/>
  <c r="AM46" i="312"/>
  <c r="AU35" i="312"/>
  <c r="AG35" i="312"/>
  <c r="AU47" i="312"/>
  <c r="AO44" i="312"/>
  <c r="AT46" i="312"/>
  <c r="AV35" i="312"/>
  <c r="AM35" i="312"/>
  <c r="AV56" i="312"/>
  <c r="AM56" i="312"/>
  <c r="AC23" i="312"/>
  <c r="AK23" i="312"/>
  <c r="AO11" i="312"/>
  <c r="AT13" i="312"/>
  <c r="AV13" i="312"/>
  <c r="AM13" i="312"/>
  <c r="AU23" i="312"/>
  <c r="AV25" i="312"/>
  <c r="AM25" i="312"/>
  <c r="AU68" i="313"/>
  <c r="AG68" i="313"/>
  <c r="AO69" i="313" s="1"/>
  <c r="AE57" i="313"/>
  <c r="AF57" i="313"/>
  <c r="AD57" i="313"/>
  <c r="AJ57" i="313"/>
  <c r="AE58" i="313"/>
  <c r="AT23" i="313"/>
  <c r="AN22" i="313"/>
  <c r="AK69" i="313"/>
  <c r="AC69" i="313"/>
  <c r="AV35" i="313"/>
  <c r="AM35" i="313"/>
  <c r="AG35" i="313" s="1"/>
  <c r="AU48" i="313"/>
  <c r="AG48" i="313"/>
  <c r="AO22" i="313"/>
  <c r="AT24" i="313"/>
  <c r="AT70" i="312"/>
  <c r="AQ66" i="312"/>
  <c r="AV13" i="313"/>
  <c r="AM13" i="313"/>
  <c r="AO70" i="312"/>
  <c r="AD70" i="313"/>
  <c r="AJ70" i="313"/>
  <c r="AF70" i="313"/>
  <c r="AE70" i="313"/>
  <c r="AF68" i="313"/>
  <c r="AO66" i="313"/>
  <c r="AT68" i="313"/>
  <c r="AO70" i="313"/>
  <c r="AT45" i="313"/>
  <c r="AN44" i="313"/>
  <c r="AO44" i="313"/>
  <c r="AT46" i="313"/>
  <c r="AK70" i="313"/>
  <c r="AC70" i="313"/>
  <c r="AV47" i="313"/>
  <c r="AM47" i="313"/>
  <c r="AG47" i="313" s="1"/>
  <c r="AJ46" i="313"/>
  <c r="AF46" i="313"/>
  <c r="AE46" i="313"/>
  <c r="AD46" i="313"/>
  <c r="AK25" i="313"/>
  <c r="AC25" i="313"/>
  <c r="AQ46" i="313"/>
  <c r="AN47" i="313"/>
  <c r="AJ36" i="313"/>
  <c r="AF36" i="313"/>
  <c r="AE36" i="313"/>
  <c r="AD36" i="313"/>
  <c r="AT12" i="313"/>
  <c r="AN11" i="313"/>
  <c r="AU47" i="313"/>
  <c r="AU25" i="313"/>
  <c r="AE35" i="313"/>
  <c r="AV26" i="313"/>
  <c r="AM26" i="313"/>
  <c r="AG26" i="313" s="1"/>
  <c r="BP18" i="313"/>
  <c r="BP75" i="313" s="1"/>
  <c r="BX86" i="313" s="1"/>
  <c r="AT69" i="312"/>
  <c r="AP66" i="312"/>
  <c r="AF59" i="312"/>
  <c r="AF67" i="312"/>
  <c r="AF69" i="312"/>
  <c r="AU57" i="312"/>
  <c r="AN22" i="312"/>
  <c r="AT23" i="312"/>
  <c r="AV12" i="313"/>
  <c r="AM12" i="313"/>
  <c r="AG12" i="313" s="1"/>
  <c r="AG56" i="312"/>
  <c r="AU56" i="312"/>
  <c r="AV48" i="312"/>
  <c r="AM48" i="312"/>
  <c r="AU37" i="312"/>
  <c r="AT12" i="312"/>
  <c r="AN11" i="312"/>
  <c r="AV34" i="312"/>
  <c r="AM34" i="312"/>
  <c r="AG34" i="312" s="1"/>
  <c r="AU12" i="312"/>
  <c r="AU24" i="312"/>
  <c r="AG24" i="312"/>
  <c r="AV24" i="312"/>
  <c r="AM24" i="312"/>
  <c r="AJ69" i="313"/>
  <c r="AF69" i="313"/>
  <c r="AE69" i="313"/>
  <c r="AD69" i="313"/>
  <c r="AN66" i="313"/>
  <c r="AT67" i="313"/>
  <c r="AU59" i="313"/>
  <c r="AU58" i="313"/>
  <c r="AG58" i="313"/>
  <c r="AT35" i="313"/>
  <c r="AO33" i="313"/>
  <c r="AV23" i="313"/>
  <c r="AM23" i="313"/>
  <c r="AG23" i="313" s="1"/>
  <c r="AV59" i="313"/>
  <c r="AM59" i="313"/>
  <c r="AG59" i="313" s="1"/>
  <c r="AV14" i="313"/>
  <c r="AM14" i="313"/>
  <c r="AG14" i="313" s="1"/>
  <c r="AG59" i="312"/>
  <c r="AU59" i="312"/>
  <c r="AG67" i="312"/>
  <c r="AU67" i="312"/>
  <c r="U74" i="312"/>
  <c r="AG48" i="312"/>
  <c r="AU48" i="312"/>
  <c r="AF68" i="312"/>
  <c r="AE56" i="312"/>
  <c r="AN58" i="312"/>
  <c r="AV37" i="312"/>
  <c r="AM37" i="312"/>
  <c r="AG37" i="312" s="1"/>
  <c r="AV57" i="312"/>
  <c r="AM57" i="312"/>
  <c r="AG57" i="312" s="1"/>
  <c r="AV47" i="312"/>
  <c r="AM47" i="312"/>
  <c r="AG47" i="312" s="1"/>
  <c r="AV45" i="312"/>
  <c r="AM45" i="312"/>
  <c r="AT15" i="312"/>
  <c r="AQ11" i="312"/>
  <c r="AU15" i="312"/>
  <c r="AN55" i="313"/>
  <c r="AT56" i="313"/>
  <c r="AN57" i="313"/>
  <c r="AU56" i="313"/>
  <c r="AG56" i="313"/>
  <c r="AK24" i="313"/>
  <c r="AC24" i="313"/>
  <c r="AK70" i="312"/>
  <c r="AC70" i="312"/>
  <c r="AT67" i="312"/>
  <c r="AN66" i="312"/>
  <c r="AG13" i="313"/>
  <c r="AU13" i="313"/>
  <c r="AC67" i="312"/>
  <c r="AE57" i="312"/>
  <c r="AG15" i="313"/>
  <c r="AU15" i="313"/>
  <c r="AC58" i="312"/>
  <c r="AU46" i="312"/>
  <c r="AG46" i="312"/>
  <c r="AT14" i="312"/>
  <c r="AP11" i="312"/>
  <c r="AV36" i="312"/>
  <c r="AM36" i="312"/>
  <c r="AG36" i="312" s="1"/>
  <c r="AG25" i="312"/>
  <c r="AU25" i="312"/>
  <c r="AU14" i="312"/>
  <c r="AU36" i="312"/>
  <c r="AV15" i="312"/>
  <c r="AM15" i="312"/>
  <c r="AG15" i="312" s="1"/>
  <c r="AV12" i="312"/>
  <c r="AM12" i="312"/>
  <c r="AG12" i="312" s="1"/>
  <c r="AU45" i="312"/>
  <c r="AG45" i="312"/>
  <c r="AG26" i="312"/>
  <c r="AU26" i="312"/>
  <c r="AV14" i="312"/>
  <c r="AM14" i="312"/>
  <c r="AG14" i="312" s="1"/>
  <c r="AU13" i="312"/>
  <c r="AG13" i="312"/>
  <c r="AJ69" i="311"/>
  <c r="AF69" i="311"/>
  <c r="AE69" i="311"/>
  <c r="AD69" i="311"/>
  <c r="AU45" i="311"/>
  <c r="AG14" i="311"/>
  <c r="AU14" i="311"/>
  <c r="AU13" i="311"/>
  <c r="AU24" i="311"/>
  <c r="AU48" i="311"/>
  <c r="P74" i="311"/>
  <c r="AE56" i="311"/>
  <c r="AF56" i="311"/>
  <c r="AJ56" i="311"/>
  <c r="AD56" i="311"/>
  <c r="O74" i="311"/>
  <c r="AU68" i="311"/>
  <c r="AE68" i="311"/>
  <c r="AT58" i="311"/>
  <c r="AP55" i="311"/>
  <c r="AC56" i="311"/>
  <c r="AK56" i="311"/>
  <c r="AD34" i="311"/>
  <c r="AJ34" i="311"/>
  <c r="AE34" i="311"/>
  <c r="AF34" i="311"/>
  <c r="AM45" i="311"/>
  <c r="AG45" i="311" s="1"/>
  <c r="AV45" i="311"/>
  <c r="AV58" i="311"/>
  <c r="AM58" i="311"/>
  <c r="AG58" i="311" s="1"/>
  <c r="AT15" i="311"/>
  <c r="AQ11" i="311"/>
  <c r="AV12" i="311"/>
  <c r="AM12" i="311"/>
  <c r="AD26" i="311"/>
  <c r="AU26" i="311"/>
  <c r="AV15" i="311"/>
  <c r="AM15" i="311"/>
  <c r="AM35" i="311"/>
  <c r="AG35" i="311" s="1"/>
  <c r="AV35" i="311"/>
  <c r="AG15" i="311"/>
  <c r="AU15" i="311"/>
  <c r="AJ70" i="311"/>
  <c r="AF70" i="311"/>
  <c r="AE70" i="311"/>
  <c r="AD70" i="311"/>
  <c r="BP62" i="311"/>
  <c r="AG12" i="311"/>
  <c r="AU12" i="311"/>
  <c r="AV46" i="311"/>
  <c r="AM46" i="311"/>
  <c r="AG46" i="311" s="1"/>
  <c r="AU35" i="311"/>
  <c r="AC34" i="311"/>
  <c r="AU57" i="311"/>
  <c r="AV14" i="311"/>
  <c r="AM14" i="311"/>
  <c r="AV25" i="311"/>
  <c r="AM25" i="311"/>
  <c r="AG25" i="311" s="1"/>
  <c r="AT67" i="311"/>
  <c r="AN66" i="311"/>
  <c r="AT59" i="311"/>
  <c r="AQ55" i="311"/>
  <c r="AO44" i="311"/>
  <c r="AT46" i="311"/>
  <c r="AU67" i="311"/>
  <c r="AV67" i="311"/>
  <c r="AM67" i="311"/>
  <c r="AG67" i="311" s="1"/>
  <c r="BP73" i="311"/>
  <c r="AD58" i="311"/>
  <c r="AT48" i="311"/>
  <c r="AQ44" i="311"/>
  <c r="AO22" i="311"/>
  <c r="AT24" i="311"/>
  <c r="AT56" i="311"/>
  <c r="AN55" i="311"/>
  <c r="AU47" i="311"/>
  <c r="AT13" i="311"/>
  <c r="AO11" i="311"/>
  <c r="AD59" i="311"/>
  <c r="BP40" i="311"/>
  <c r="BP75" i="311" s="1"/>
  <c r="BX86" i="311" s="1"/>
  <c r="AV26" i="311"/>
  <c r="AM26" i="311"/>
  <c r="AG26" i="311" s="1"/>
  <c r="AD57" i="311"/>
  <c r="AU37" i="311"/>
  <c r="AG37" i="311"/>
  <c r="AC23" i="311"/>
  <c r="AD25" i="311"/>
  <c r="AM47" i="311"/>
  <c r="AG47" i="311" s="1"/>
  <c r="AV13" i="311"/>
  <c r="AM13" i="311"/>
  <c r="AG13" i="311" s="1"/>
  <c r="AV24" i="311"/>
  <c r="AM24" i="311"/>
  <c r="AG24" i="311" s="1"/>
  <c r="AG59" i="311"/>
  <c r="AU59" i="311"/>
  <c r="AT70" i="311"/>
  <c r="AQ66" i="311"/>
  <c r="AK70" i="311"/>
  <c r="AC70" i="311"/>
  <c r="X74" i="311"/>
  <c r="AK68" i="311"/>
  <c r="AC68" i="311"/>
  <c r="AE67" i="311"/>
  <c r="AT68" i="311"/>
  <c r="AO66" i="311"/>
  <c r="AV69" i="311"/>
  <c r="AM69" i="311"/>
  <c r="AF68" i="311"/>
  <c r="AU36" i="311"/>
  <c r="AG36" i="311"/>
  <c r="AP34" i="311" s="1"/>
  <c r="AT26" i="311"/>
  <c r="AQ22" i="311"/>
  <c r="AJ23" i="311"/>
  <c r="AF23" i="311"/>
  <c r="AD23" i="311"/>
  <c r="AE23" i="311"/>
  <c r="AV57" i="311"/>
  <c r="AM57" i="311"/>
  <c r="AG57" i="311" s="1"/>
  <c r="AT36" i="311"/>
  <c r="AP33" i="311"/>
  <c r="AV48" i="311"/>
  <c r="AM48" i="311"/>
  <c r="AG48" i="311" s="1"/>
  <c r="AD35" i="311"/>
  <c r="AM34" i="311"/>
  <c r="AV34" i="311"/>
  <c r="AD37" i="311"/>
  <c r="AV23" i="311"/>
  <c r="AM23" i="311"/>
  <c r="AU25" i="311"/>
  <c r="AD24" i="311"/>
  <c r="T74" i="307"/>
  <c r="AE13" i="307"/>
  <c r="AE15" i="307"/>
  <c r="AF24" i="307"/>
  <c r="AF23" i="307"/>
  <c r="AF26" i="307"/>
  <c r="AF25" i="307"/>
  <c r="P74" i="307"/>
  <c r="AF13" i="307"/>
  <c r="AJ26" i="307"/>
  <c r="BP73" i="307"/>
  <c r="AE14" i="307"/>
  <c r="AJ13" i="307"/>
  <c r="AU34" i="307"/>
  <c r="AG34" i="307"/>
  <c r="AT14" i="307"/>
  <c r="AP11" i="307"/>
  <c r="AU58" i="307"/>
  <c r="AV36" i="307"/>
  <c r="AM36" i="307"/>
  <c r="AG36" i="307" s="1"/>
  <c r="AV26" i="307"/>
  <c r="AM26" i="307"/>
  <c r="AV13" i="307"/>
  <c r="AM13" i="307"/>
  <c r="AU15" i="307"/>
  <c r="AU24" i="307"/>
  <c r="AV14" i="307"/>
  <c r="AM14" i="307"/>
  <c r="AM56" i="307"/>
  <c r="AV56" i="307"/>
  <c r="AU36" i="307"/>
  <c r="AT57" i="307"/>
  <c r="AO55" i="307"/>
  <c r="AT47" i="307"/>
  <c r="AP44" i="307"/>
  <c r="AC45" i="307"/>
  <c r="AK69" i="307"/>
  <c r="AC69" i="307"/>
  <c r="W74" i="307"/>
  <c r="AD67" i="307"/>
  <c r="AJ67" i="307"/>
  <c r="AF67" i="307"/>
  <c r="AE67" i="307"/>
  <c r="U74" i="307"/>
  <c r="AJ45" i="307"/>
  <c r="AF45" i="307"/>
  <c r="AD45" i="307"/>
  <c r="AE45" i="307"/>
  <c r="AV57" i="307"/>
  <c r="AM57" i="307"/>
  <c r="AG57" i="307" s="1"/>
  <c r="AV58" i="307"/>
  <c r="AM58" i="307"/>
  <c r="AG58" i="307" s="1"/>
  <c r="AC67" i="307"/>
  <c r="AV47" i="307"/>
  <c r="AM47" i="307"/>
  <c r="AG47" i="307" s="1"/>
  <c r="AP45" i="307" s="1"/>
  <c r="AV45" i="307"/>
  <c r="AM45" i="307"/>
  <c r="AT12" i="307"/>
  <c r="AN11" i="307"/>
  <c r="AD47" i="307"/>
  <c r="AU47" i="307"/>
  <c r="AU46" i="307"/>
  <c r="BP29" i="307"/>
  <c r="BP75" i="307" s="1"/>
  <c r="BX86" i="307" s="1"/>
  <c r="AU13" i="307"/>
  <c r="AG13" i="307"/>
  <c r="AV46" i="307"/>
  <c r="AM46" i="307"/>
  <c r="AG46" i="307" s="1"/>
  <c r="AU37" i="307"/>
  <c r="AG37" i="307"/>
  <c r="AU26" i="307"/>
  <c r="AG26" i="307"/>
  <c r="AU12" i="307"/>
  <c r="AU25" i="307"/>
  <c r="AT68" i="307"/>
  <c r="AO66" i="307"/>
  <c r="AE69" i="307"/>
  <c r="AD69" i="307"/>
  <c r="AF69" i="307"/>
  <c r="AJ69" i="307"/>
  <c r="AE68" i="307"/>
  <c r="S74" i="307"/>
  <c r="M74" i="307"/>
  <c r="AU56" i="307"/>
  <c r="AG56" i="307"/>
  <c r="AU48" i="307"/>
  <c r="AM48" i="307"/>
  <c r="AG48" i="307" s="1"/>
  <c r="AV48" i="307"/>
  <c r="AV67" i="307"/>
  <c r="AM67" i="307"/>
  <c r="AO37" i="307"/>
  <c r="AP33" i="307"/>
  <c r="AT36" i="307"/>
  <c r="AN22" i="307"/>
  <c r="AT23" i="307"/>
  <c r="AK23" i="307"/>
  <c r="AC23" i="307"/>
  <c r="AV25" i="307"/>
  <c r="AM25" i="307"/>
  <c r="AG25" i="307" s="1"/>
  <c r="AU23" i="307"/>
  <c r="AM59" i="307"/>
  <c r="AV59" i="307"/>
  <c r="AV15" i="307"/>
  <c r="AM15" i="307"/>
  <c r="AG15" i="307" s="1"/>
  <c r="AT70" i="307"/>
  <c r="AQ66" i="307"/>
  <c r="AU68" i="307"/>
  <c r="AD70" i="307"/>
  <c r="AJ70" i="307"/>
  <c r="AF70" i="307"/>
  <c r="AE70" i="307"/>
  <c r="O74" i="307"/>
  <c r="AC70" i="307"/>
  <c r="AK70" i="307"/>
  <c r="AF68" i="307"/>
  <c r="X74" i="307"/>
  <c r="AU59" i="307"/>
  <c r="AG59" i="307"/>
  <c r="AD48" i="307"/>
  <c r="AV68" i="307"/>
  <c r="AM68" i="307"/>
  <c r="AG68" i="307" s="1"/>
  <c r="AO36" i="307"/>
  <c r="AK24" i="307"/>
  <c r="AC24" i="307"/>
  <c r="AO34" i="307"/>
  <c r="AG14" i="307"/>
  <c r="AU14" i="307"/>
  <c r="AV12" i="307"/>
  <c r="AM12" i="307"/>
  <c r="AG12" i="307" s="1"/>
  <c r="C29" i="1"/>
  <c r="C18" i="1"/>
  <c r="BP75" i="345" l="1"/>
  <c r="BX86" i="345" s="1"/>
  <c r="BP75" i="348"/>
  <c r="BX86" i="348" s="1"/>
  <c r="AH23" i="356"/>
  <c r="AG28" i="356"/>
  <c r="AN25" i="356"/>
  <c r="AN26" i="356"/>
  <c r="AN24" i="356"/>
  <c r="AN27" i="356" s="1"/>
  <c r="AR23" i="356" s="1"/>
  <c r="AH59" i="357"/>
  <c r="AQ57" i="357"/>
  <c r="AQ56" i="357"/>
  <c r="AQ58" i="357"/>
  <c r="AH37" i="358"/>
  <c r="AQ35" i="358"/>
  <c r="AQ34" i="358"/>
  <c r="AQ36" i="358"/>
  <c r="AH26" i="358"/>
  <c r="AQ25" i="358"/>
  <c r="AQ23" i="358"/>
  <c r="AQ24" i="358"/>
  <c r="AH46" i="356"/>
  <c r="AO48" i="356"/>
  <c r="AO45" i="356"/>
  <c r="AO47" i="356"/>
  <c r="AH48" i="357"/>
  <c r="AQ47" i="357"/>
  <c r="AQ45" i="357"/>
  <c r="AQ46" i="357"/>
  <c r="AN69" i="357"/>
  <c r="AN70" i="357"/>
  <c r="AN68" i="357"/>
  <c r="AN71" i="357" s="1"/>
  <c r="AR67" i="357" s="1"/>
  <c r="AO67" i="358"/>
  <c r="AO70" i="358"/>
  <c r="AO69" i="358"/>
  <c r="AH24" i="357"/>
  <c r="AO26" i="357"/>
  <c r="AO23" i="357"/>
  <c r="AO25" i="357"/>
  <c r="AQ68" i="357"/>
  <c r="AQ67" i="357"/>
  <c r="AQ71" i="357" s="1"/>
  <c r="AR70" i="357" s="1"/>
  <c r="AQ69" i="357"/>
  <c r="AH24" i="358"/>
  <c r="AO26" i="358"/>
  <c r="AO23" i="358"/>
  <c r="AO27" i="358" s="1"/>
  <c r="AR24" i="358" s="1"/>
  <c r="AO25" i="358"/>
  <c r="AG39" i="356"/>
  <c r="AH34" i="356"/>
  <c r="AN36" i="356"/>
  <c r="AN37" i="356"/>
  <c r="AN35" i="356"/>
  <c r="AQ68" i="356"/>
  <c r="AQ67" i="356"/>
  <c r="AQ69" i="356"/>
  <c r="AH37" i="356"/>
  <c r="AQ35" i="356"/>
  <c r="AQ34" i="356"/>
  <c r="AQ36" i="356"/>
  <c r="AG39" i="358"/>
  <c r="AH34" i="358"/>
  <c r="AN37" i="358"/>
  <c r="AN36" i="358"/>
  <c r="AN35" i="358"/>
  <c r="AH36" i="356"/>
  <c r="AP37" i="356"/>
  <c r="AP35" i="356"/>
  <c r="AP34" i="356"/>
  <c r="AH35" i="356"/>
  <c r="AO36" i="356"/>
  <c r="AO37" i="356"/>
  <c r="AO34" i="356"/>
  <c r="AH13" i="356"/>
  <c r="AO14" i="356"/>
  <c r="AO12" i="356"/>
  <c r="AO15" i="356"/>
  <c r="AH47" i="356"/>
  <c r="AP48" i="356"/>
  <c r="AP45" i="356"/>
  <c r="AP46" i="356"/>
  <c r="AH58" i="358"/>
  <c r="AP57" i="358"/>
  <c r="AP59" i="358"/>
  <c r="AP56" i="358"/>
  <c r="AH58" i="356"/>
  <c r="AP57" i="356"/>
  <c r="AP59" i="356"/>
  <c r="AP56" i="356"/>
  <c r="AH25" i="358"/>
  <c r="AP23" i="358"/>
  <c r="AP27" i="358" s="1"/>
  <c r="AR25" i="358" s="1"/>
  <c r="AP24" i="358"/>
  <c r="AP26" i="358"/>
  <c r="AH14" i="358"/>
  <c r="AP12" i="358"/>
  <c r="AP16" i="358" s="1"/>
  <c r="AR14" i="358" s="1"/>
  <c r="AP15" i="358"/>
  <c r="AP13" i="358"/>
  <c r="BX92" i="357"/>
  <c r="D55" i="30" s="1"/>
  <c r="BY4" i="357"/>
  <c r="AH46" i="357"/>
  <c r="AO45" i="357"/>
  <c r="AO48" i="357"/>
  <c r="AO47" i="357"/>
  <c r="AH13" i="358"/>
  <c r="AO15" i="358"/>
  <c r="AO14" i="358"/>
  <c r="AO12" i="358"/>
  <c r="AO16" i="358" s="1"/>
  <c r="AR13" i="358" s="1"/>
  <c r="AH57" i="358"/>
  <c r="AO56" i="358"/>
  <c r="AO58" i="358"/>
  <c r="AO59" i="358"/>
  <c r="AH59" i="358"/>
  <c r="AQ56" i="358"/>
  <c r="AQ58" i="358"/>
  <c r="AQ57" i="358"/>
  <c r="AH26" i="356"/>
  <c r="AQ23" i="356"/>
  <c r="AQ24" i="356"/>
  <c r="AQ25" i="356"/>
  <c r="AH23" i="357"/>
  <c r="AG28" i="357"/>
  <c r="AN25" i="357"/>
  <c r="AN26" i="357"/>
  <c r="AN24" i="357"/>
  <c r="AH26" i="357"/>
  <c r="AQ23" i="357"/>
  <c r="AQ24" i="357"/>
  <c r="AQ25" i="357"/>
  <c r="AH48" i="356"/>
  <c r="AQ47" i="356"/>
  <c r="AQ46" i="356"/>
  <c r="AQ45" i="356"/>
  <c r="AN70" i="356"/>
  <c r="AN68" i="356"/>
  <c r="AH59" i="356"/>
  <c r="AQ56" i="356"/>
  <c r="AQ58" i="356"/>
  <c r="AQ57" i="356"/>
  <c r="AO48" i="358"/>
  <c r="AO45" i="358"/>
  <c r="AO49" i="358" s="1"/>
  <c r="AR46" i="358" s="1"/>
  <c r="AO47" i="358"/>
  <c r="AU70" i="358"/>
  <c r="AP34" i="357"/>
  <c r="AP37" i="357"/>
  <c r="AP35" i="357"/>
  <c r="AH47" i="357"/>
  <c r="AP46" i="357"/>
  <c r="AP45" i="357"/>
  <c r="AP48" i="357"/>
  <c r="AH35" i="358"/>
  <c r="AO37" i="358"/>
  <c r="AO34" i="358"/>
  <c r="AO36" i="358"/>
  <c r="AG61" i="358"/>
  <c r="AH56" i="358"/>
  <c r="AN59" i="358"/>
  <c r="AN58" i="358"/>
  <c r="AN57" i="358"/>
  <c r="AN60" i="358" s="1"/>
  <c r="AR56" i="358" s="1"/>
  <c r="AH15" i="357"/>
  <c r="AQ14" i="357"/>
  <c r="AQ13" i="357"/>
  <c r="AQ12" i="357"/>
  <c r="AQ16" i="357" s="1"/>
  <c r="AR15" i="357" s="1"/>
  <c r="AH58" i="357"/>
  <c r="AP57" i="357"/>
  <c r="AP59" i="357"/>
  <c r="AP56" i="357"/>
  <c r="AP60" i="357" s="1"/>
  <c r="AR58" i="357" s="1"/>
  <c r="AN68" i="358"/>
  <c r="AH57" i="356"/>
  <c r="AO56" i="356"/>
  <c r="AO59" i="356"/>
  <c r="AO58" i="356"/>
  <c r="AU69" i="357"/>
  <c r="AH24" i="356"/>
  <c r="AO25" i="356"/>
  <c r="AO26" i="356"/>
  <c r="AO23" i="356"/>
  <c r="AV69" i="357"/>
  <c r="AM69" i="357"/>
  <c r="AG69" i="357" s="1"/>
  <c r="AV48" i="358"/>
  <c r="AM48" i="358"/>
  <c r="AG48" i="358" s="1"/>
  <c r="AV69" i="356"/>
  <c r="AM69" i="356"/>
  <c r="AG69" i="356" s="1"/>
  <c r="AG50" i="357"/>
  <c r="AH45" i="357"/>
  <c r="AN46" i="357"/>
  <c r="AN48" i="357"/>
  <c r="AN47" i="357"/>
  <c r="AG28" i="358"/>
  <c r="AH23" i="358"/>
  <c r="AN25" i="358"/>
  <c r="AN26" i="358"/>
  <c r="AN24" i="358"/>
  <c r="AV70" i="358"/>
  <c r="AM70" i="358"/>
  <c r="AG70" i="358" s="1"/>
  <c r="AG61" i="356"/>
  <c r="AH56" i="356"/>
  <c r="AN57" i="356"/>
  <c r="AN59" i="356"/>
  <c r="AN58" i="356"/>
  <c r="AH13" i="357"/>
  <c r="AO14" i="357"/>
  <c r="AO12" i="357"/>
  <c r="AO15" i="357"/>
  <c r="AN36" i="357"/>
  <c r="AN35" i="357"/>
  <c r="AN38" i="357" s="1"/>
  <c r="AR34" i="357" s="1"/>
  <c r="AN37" i="357"/>
  <c r="AH36" i="358"/>
  <c r="AP35" i="358"/>
  <c r="AP37" i="358"/>
  <c r="AP34" i="358"/>
  <c r="AH14" i="356"/>
  <c r="AP12" i="356"/>
  <c r="AP13" i="356"/>
  <c r="AP15" i="356"/>
  <c r="AH25" i="357"/>
  <c r="AP24" i="357"/>
  <c r="AP23" i="357"/>
  <c r="AP27" i="357" s="1"/>
  <c r="AR25" i="357" s="1"/>
  <c r="AP26" i="357"/>
  <c r="AG50" i="356"/>
  <c r="AH45" i="356"/>
  <c r="AN47" i="356"/>
  <c r="AN46" i="356"/>
  <c r="AN48" i="356"/>
  <c r="AV45" i="358"/>
  <c r="AM45" i="358"/>
  <c r="AG45" i="358" s="1"/>
  <c r="AH47" i="358" s="1"/>
  <c r="AN69" i="356"/>
  <c r="AH12" i="356"/>
  <c r="AG17" i="356"/>
  <c r="AN15" i="356"/>
  <c r="AN14" i="356"/>
  <c r="AN13" i="356"/>
  <c r="AH15" i="356"/>
  <c r="AQ14" i="356"/>
  <c r="AQ13" i="356"/>
  <c r="AQ12" i="356"/>
  <c r="AH25" i="356"/>
  <c r="AP26" i="356"/>
  <c r="AP24" i="356"/>
  <c r="AP23" i="356"/>
  <c r="AO37" i="357"/>
  <c r="AO36" i="357"/>
  <c r="AO34" i="357"/>
  <c r="AG61" i="357"/>
  <c r="AH56" i="357"/>
  <c r="AN58" i="357"/>
  <c r="AN57" i="357"/>
  <c r="AN59" i="357"/>
  <c r="AH57" i="357"/>
  <c r="AO56" i="357"/>
  <c r="AO59" i="357"/>
  <c r="AO58" i="357"/>
  <c r="AG17" i="358"/>
  <c r="AH12" i="358"/>
  <c r="AN15" i="358"/>
  <c r="AN14" i="358"/>
  <c r="AN13" i="358"/>
  <c r="AN16" i="358" s="1"/>
  <c r="AR12" i="358" s="1"/>
  <c r="AU69" i="356"/>
  <c r="AV37" i="357"/>
  <c r="AM37" i="357"/>
  <c r="AG37" i="357" s="1"/>
  <c r="AG39" i="357" s="1"/>
  <c r="AV69" i="358"/>
  <c r="AM69" i="358"/>
  <c r="AO70" i="356"/>
  <c r="AO67" i="356"/>
  <c r="AG17" i="357"/>
  <c r="AH12" i="357"/>
  <c r="AN14" i="357"/>
  <c r="AN13" i="357"/>
  <c r="AN15" i="357"/>
  <c r="AV68" i="357"/>
  <c r="AM68" i="357"/>
  <c r="AG68" i="357" s="1"/>
  <c r="AH67" i="357" s="1"/>
  <c r="AH15" i="358"/>
  <c r="AQ12" i="358"/>
  <c r="AQ14" i="358"/>
  <c r="AQ13" i="358"/>
  <c r="AP45" i="358"/>
  <c r="AP46" i="358"/>
  <c r="AP48" i="358"/>
  <c r="AG69" i="358"/>
  <c r="AH67" i="358" s="1"/>
  <c r="AU69" i="358"/>
  <c r="AH14" i="357"/>
  <c r="AP13" i="357"/>
  <c r="AP15" i="357"/>
  <c r="AP12" i="357"/>
  <c r="AN69" i="358"/>
  <c r="AP59" i="344"/>
  <c r="AP57" i="344"/>
  <c r="AP56" i="344"/>
  <c r="AH58" i="345"/>
  <c r="AP56" i="345"/>
  <c r="AP60" i="345" s="1"/>
  <c r="AR58" i="345" s="1"/>
  <c r="AP57" i="345"/>
  <c r="AP59" i="345"/>
  <c r="AO67" i="346"/>
  <c r="AO71" i="346" s="1"/>
  <c r="AR68" i="346" s="1"/>
  <c r="AO70" i="346"/>
  <c r="AO69" i="346"/>
  <c r="AO45" i="354"/>
  <c r="AO49" i="354" s="1"/>
  <c r="AR46" i="354" s="1"/>
  <c r="AO48" i="354"/>
  <c r="AO47" i="354"/>
  <c r="AP46" i="354"/>
  <c r="AP45" i="354"/>
  <c r="AP48" i="354"/>
  <c r="BY4" i="345"/>
  <c r="BX92" i="345"/>
  <c r="D43" i="30" s="1"/>
  <c r="AN15" i="351"/>
  <c r="AN14" i="351"/>
  <c r="AN13" i="351"/>
  <c r="AN24" i="355"/>
  <c r="AN25" i="355"/>
  <c r="AN26" i="355"/>
  <c r="AN35" i="341"/>
  <c r="AN37" i="341"/>
  <c r="AN36" i="341"/>
  <c r="AO70" i="342"/>
  <c r="AO69" i="342"/>
  <c r="AO67" i="342"/>
  <c r="AO71" i="342" s="1"/>
  <c r="AR68" i="342" s="1"/>
  <c r="AH35" i="348"/>
  <c r="AO37" i="348"/>
  <c r="AO36" i="348"/>
  <c r="AO34" i="348"/>
  <c r="AO38" i="348" s="1"/>
  <c r="AR35" i="348" s="1"/>
  <c r="BX92" i="351"/>
  <c r="D49" i="30" s="1"/>
  <c r="BY4" i="351"/>
  <c r="AN35" i="355"/>
  <c r="AN37" i="355"/>
  <c r="AN36" i="355"/>
  <c r="AO23" i="342"/>
  <c r="AO25" i="342"/>
  <c r="AO26" i="342"/>
  <c r="AN13" i="346"/>
  <c r="AN15" i="346"/>
  <c r="AN14" i="346"/>
  <c r="AH57" i="349"/>
  <c r="AO56" i="349"/>
  <c r="AO58" i="349"/>
  <c r="AO59" i="349"/>
  <c r="AP26" i="352"/>
  <c r="AP24" i="352"/>
  <c r="AP23" i="352"/>
  <c r="AP27" i="352" s="1"/>
  <c r="AR25" i="352" s="1"/>
  <c r="BX92" i="341"/>
  <c r="D39" i="30" s="1"/>
  <c r="BY4" i="341"/>
  <c r="AH14" i="343"/>
  <c r="AP12" i="343"/>
  <c r="AP16" i="343" s="1"/>
  <c r="AR14" i="343" s="1"/>
  <c r="AP15" i="343"/>
  <c r="AP13" i="343"/>
  <c r="AQ13" i="344"/>
  <c r="AQ14" i="344"/>
  <c r="AQ12" i="344"/>
  <c r="AH47" i="345"/>
  <c r="AP48" i="345"/>
  <c r="AP45" i="345"/>
  <c r="AP46" i="345"/>
  <c r="BY4" i="343"/>
  <c r="BX92" i="343"/>
  <c r="D41" i="30" s="1"/>
  <c r="AH46" i="346"/>
  <c r="AO45" i="346"/>
  <c r="AO48" i="346"/>
  <c r="AO47" i="346"/>
  <c r="AH47" i="348"/>
  <c r="AP46" i="348"/>
  <c r="AP48" i="348"/>
  <c r="AP45" i="348"/>
  <c r="AP49" i="348" s="1"/>
  <c r="AR47" i="348" s="1"/>
  <c r="AQ36" i="350"/>
  <c r="AQ35" i="350"/>
  <c r="AQ34" i="350"/>
  <c r="AQ38" i="350" s="1"/>
  <c r="AR37" i="350" s="1"/>
  <c r="AO47" i="352"/>
  <c r="AO45" i="352"/>
  <c r="AO48" i="352"/>
  <c r="BY4" i="354"/>
  <c r="BX92" i="354"/>
  <c r="D52" i="30" s="1"/>
  <c r="AH48" i="343"/>
  <c r="AQ46" i="343"/>
  <c r="AQ47" i="343"/>
  <c r="AQ45" i="343"/>
  <c r="AG50" i="344"/>
  <c r="AH45" i="344"/>
  <c r="AN46" i="344"/>
  <c r="AN48" i="344"/>
  <c r="AN47" i="344"/>
  <c r="AQ12" i="347"/>
  <c r="AQ14" i="347"/>
  <c r="AQ13" i="347"/>
  <c r="AO56" i="343"/>
  <c r="AO58" i="343"/>
  <c r="AO59" i="343"/>
  <c r="AQ68" i="347"/>
  <c r="AQ67" i="347"/>
  <c r="AQ69" i="347"/>
  <c r="AH58" i="350"/>
  <c r="AP56" i="350"/>
  <c r="AP59" i="350"/>
  <c r="AP57" i="350"/>
  <c r="AG50" i="349"/>
  <c r="AH45" i="349"/>
  <c r="AN46" i="349"/>
  <c r="AN48" i="349"/>
  <c r="AN47" i="349"/>
  <c r="AN69" i="353"/>
  <c r="AN70" i="353"/>
  <c r="AN68" i="353"/>
  <c r="AN24" i="341"/>
  <c r="AN26" i="341"/>
  <c r="AN25" i="341"/>
  <c r="BY4" i="346"/>
  <c r="BX92" i="346"/>
  <c r="D44" i="30" s="1"/>
  <c r="BX92" i="348"/>
  <c r="D46" i="30" s="1"/>
  <c r="BY4" i="348"/>
  <c r="AQ12" i="349"/>
  <c r="AQ14" i="349"/>
  <c r="AQ13" i="349"/>
  <c r="AH48" i="350"/>
  <c r="AQ45" i="350"/>
  <c r="AQ46" i="350"/>
  <c r="AQ47" i="350"/>
  <c r="AN25" i="354"/>
  <c r="AN24" i="354"/>
  <c r="AN26" i="354"/>
  <c r="AQ24" i="346"/>
  <c r="AQ25" i="346"/>
  <c r="AQ23" i="346"/>
  <c r="AQ27" i="346" s="1"/>
  <c r="AR26" i="346" s="1"/>
  <c r="AH46" i="349"/>
  <c r="AO45" i="349"/>
  <c r="AO48" i="349"/>
  <c r="AO47" i="349"/>
  <c r="AQ35" i="341"/>
  <c r="AQ36" i="341"/>
  <c r="AQ34" i="341"/>
  <c r="AQ38" i="341" s="1"/>
  <c r="AR37" i="341" s="1"/>
  <c r="AP35" i="345"/>
  <c r="AP37" i="345"/>
  <c r="AP34" i="345"/>
  <c r="AP38" i="345" s="1"/>
  <c r="AR36" i="345" s="1"/>
  <c r="AO70" i="347"/>
  <c r="AO67" i="347"/>
  <c r="AO69" i="347"/>
  <c r="AO47" i="342"/>
  <c r="AO48" i="342"/>
  <c r="AO45" i="342"/>
  <c r="AO49" i="342" s="1"/>
  <c r="AR46" i="342" s="1"/>
  <c r="AH47" i="344"/>
  <c r="AP45" i="344"/>
  <c r="AP48" i="344"/>
  <c r="AP46" i="344"/>
  <c r="AH26" i="345"/>
  <c r="AQ25" i="345"/>
  <c r="AQ23" i="345"/>
  <c r="AQ24" i="345"/>
  <c r="AH46" i="348"/>
  <c r="AO48" i="348"/>
  <c r="AO45" i="348"/>
  <c r="AO47" i="348"/>
  <c r="AO37" i="353"/>
  <c r="AO36" i="353"/>
  <c r="AO34" i="353"/>
  <c r="AO38" i="353" s="1"/>
  <c r="AR35" i="353" s="1"/>
  <c r="AN13" i="354"/>
  <c r="AN15" i="354"/>
  <c r="AN14" i="354"/>
  <c r="AO23" i="355"/>
  <c r="AO26" i="355"/>
  <c r="AO25" i="355"/>
  <c r="AO23" i="341"/>
  <c r="AO25" i="341"/>
  <c r="AO26" i="341"/>
  <c r="AP45" i="342"/>
  <c r="AP46" i="342"/>
  <c r="AP48" i="342"/>
  <c r="AO25" i="343"/>
  <c r="AO26" i="343"/>
  <c r="AO23" i="343"/>
  <c r="BX92" i="342"/>
  <c r="D40" i="30" s="1"/>
  <c r="BY4" i="342"/>
  <c r="AH36" i="348"/>
  <c r="AP34" i="348"/>
  <c r="AP37" i="348"/>
  <c r="AP35" i="348"/>
  <c r="AP34" i="354"/>
  <c r="AP37" i="354"/>
  <c r="AP35" i="354"/>
  <c r="AQ12" i="354"/>
  <c r="AQ13" i="354"/>
  <c r="AQ14" i="354"/>
  <c r="AH57" i="354"/>
  <c r="AO59" i="354"/>
  <c r="AO56" i="354"/>
  <c r="AO58" i="354"/>
  <c r="AH15" i="355"/>
  <c r="AQ12" i="355"/>
  <c r="AQ14" i="355"/>
  <c r="AQ13" i="355"/>
  <c r="BX92" i="355"/>
  <c r="D53" i="30" s="1"/>
  <c r="BY4" i="355"/>
  <c r="AN15" i="350"/>
  <c r="AN14" i="350"/>
  <c r="AN13" i="350"/>
  <c r="AH48" i="344"/>
  <c r="AQ46" i="344"/>
  <c r="AQ45" i="344"/>
  <c r="AQ47" i="344"/>
  <c r="AN15" i="344"/>
  <c r="AN14" i="344"/>
  <c r="AN13" i="344"/>
  <c r="AN16" i="344" s="1"/>
  <c r="AR12" i="344" s="1"/>
  <c r="AO23" i="346"/>
  <c r="AO26" i="346"/>
  <c r="AO25" i="346"/>
  <c r="AH36" i="347"/>
  <c r="AP35" i="347"/>
  <c r="AP34" i="347"/>
  <c r="AP37" i="347"/>
  <c r="AN48" i="351"/>
  <c r="AN47" i="351"/>
  <c r="AN46" i="351"/>
  <c r="AH15" i="343"/>
  <c r="AQ12" i="343"/>
  <c r="AQ16" i="343" s="1"/>
  <c r="AR15" i="343" s="1"/>
  <c r="AQ14" i="343"/>
  <c r="AQ13" i="343"/>
  <c r="AH58" i="349"/>
  <c r="AP59" i="349"/>
  <c r="AP56" i="349"/>
  <c r="AP57" i="349"/>
  <c r="AH34" i="347"/>
  <c r="AG39" i="347"/>
  <c r="AN36" i="347"/>
  <c r="AN35" i="347"/>
  <c r="AN37" i="347"/>
  <c r="AO37" i="341"/>
  <c r="AO36" i="341"/>
  <c r="AO34" i="341"/>
  <c r="AG17" i="343"/>
  <c r="AH12" i="343"/>
  <c r="AN15" i="343"/>
  <c r="AN14" i="343"/>
  <c r="AN13" i="343"/>
  <c r="AN16" i="343" s="1"/>
  <c r="AR12" i="343" s="1"/>
  <c r="AP23" i="343"/>
  <c r="AP26" i="343"/>
  <c r="AP24" i="343"/>
  <c r="AP56" i="343"/>
  <c r="AP57" i="343"/>
  <c r="AP59" i="343"/>
  <c r="AP26" i="348"/>
  <c r="AP23" i="348"/>
  <c r="AP24" i="348"/>
  <c r="AG39" i="348"/>
  <c r="AH34" i="348"/>
  <c r="AN36" i="348"/>
  <c r="AN37" i="348"/>
  <c r="AN35" i="348"/>
  <c r="AN15" i="349"/>
  <c r="AN14" i="349"/>
  <c r="AN13" i="349"/>
  <c r="AO69" i="349"/>
  <c r="AO67" i="349"/>
  <c r="AO70" i="349"/>
  <c r="AP13" i="350"/>
  <c r="AP12" i="350"/>
  <c r="AP15" i="350"/>
  <c r="AO56" i="352"/>
  <c r="AO60" i="352" s="1"/>
  <c r="AR57" i="352" s="1"/>
  <c r="AO58" i="352"/>
  <c r="AO59" i="352"/>
  <c r="AH34" i="346"/>
  <c r="AG39" i="346"/>
  <c r="AN36" i="346"/>
  <c r="AN35" i="346"/>
  <c r="AN37" i="346"/>
  <c r="AN58" i="346"/>
  <c r="AN59" i="346"/>
  <c r="AN57" i="346"/>
  <c r="AN60" i="346" s="1"/>
  <c r="AR56" i="346" s="1"/>
  <c r="AQ56" i="346"/>
  <c r="AQ57" i="346"/>
  <c r="AQ58" i="346"/>
  <c r="AH25" i="349"/>
  <c r="AP24" i="349"/>
  <c r="AP23" i="349"/>
  <c r="AP26" i="349"/>
  <c r="AQ45" i="354"/>
  <c r="AQ47" i="354"/>
  <c r="AQ46" i="354"/>
  <c r="AQ12" i="350"/>
  <c r="AQ13" i="350"/>
  <c r="AQ14" i="350"/>
  <c r="BX92" i="353"/>
  <c r="D51" i="30" s="1"/>
  <c r="BY4" i="353"/>
  <c r="AQ23" i="348"/>
  <c r="AQ27" i="348" s="1"/>
  <c r="AR26" i="348" s="1"/>
  <c r="AQ25" i="348"/>
  <c r="AQ24" i="348"/>
  <c r="AH59" i="350"/>
  <c r="AQ56" i="350"/>
  <c r="AQ60" i="350" s="1"/>
  <c r="AR59" i="350" s="1"/>
  <c r="AQ58" i="350"/>
  <c r="AQ57" i="350"/>
  <c r="AH47" i="341"/>
  <c r="AP46" i="341"/>
  <c r="AP48" i="341"/>
  <c r="AP45" i="341"/>
  <c r="AQ58" i="341"/>
  <c r="AQ57" i="341"/>
  <c r="AQ56" i="341"/>
  <c r="AP12" i="342"/>
  <c r="AP16" i="342" s="1"/>
  <c r="AR14" i="342" s="1"/>
  <c r="AP15" i="342"/>
  <c r="AU13" i="341"/>
  <c r="AG13" i="341"/>
  <c r="AQ14" i="342"/>
  <c r="AQ12" i="342"/>
  <c r="AQ13" i="346"/>
  <c r="AQ12" i="346"/>
  <c r="AV26" i="343"/>
  <c r="AM26" i="343"/>
  <c r="AG26" i="343" s="1"/>
  <c r="AH24" i="343" s="1"/>
  <c r="AU13" i="342"/>
  <c r="AV70" i="343"/>
  <c r="AM70" i="343"/>
  <c r="AG70" i="343" s="1"/>
  <c r="AU34" i="344"/>
  <c r="AG34" i="344"/>
  <c r="AG17" i="345"/>
  <c r="AH12" i="345"/>
  <c r="AN15" i="345"/>
  <c r="AN14" i="345"/>
  <c r="AN13" i="345"/>
  <c r="BY4" i="344"/>
  <c r="BX92" i="344"/>
  <c r="D42" i="30" s="1"/>
  <c r="AV58" i="346"/>
  <c r="AM58" i="346"/>
  <c r="AG58" i="346" s="1"/>
  <c r="AN47" i="347"/>
  <c r="AN48" i="347"/>
  <c r="AV13" i="348"/>
  <c r="AM13" i="348"/>
  <c r="AG13" i="348" s="1"/>
  <c r="AH48" i="346"/>
  <c r="AQ45" i="346"/>
  <c r="AQ49" i="346" s="1"/>
  <c r="AR48" i="346" s="1"/>
  <c r="AQ47" i="346"/>
  <c r="AQ46" i="346"/>
  <c r="AV67" i="348"/>
  <c r="AM67" i="348"/>
  <c r="AG67" i="348" s="1"/>
  <c r="AG28" i="349"/>
  <c r="AH23" i="349"/>
  <c r="AN24" i="349"/>
  <c r="AN25" i="349"/>
  <c r="AN26" i="349"/>
  <c r="AG50" i="350"/>
  <c r="AH45" i="350"/>
  <c r="AN47" i="350"/>
  <c r="AN46" i="350"/>
  <c r="AN48" i="350"/>
  <c r="AO37" i="349"/>
  <c r="AO36" i="349"/>
  <c r="AQ25" i="351"/>
  <c r="AQ24" i="351"/>
  <c r="AQ23" i="351"/>
  <c r="BX92" i="350"/>
  <c r="D48" i="30" s="1"/>
  <c r="BY4" i="350"/>
  <c r="AH46" i="350"/>
  <c r="AO48" i="350"/>
  <c r="AO45" i="350"/>
  <c r="AO47" i="350"/>
  <c r="AG68" i="351"/>
  <c r="AU68" i="351"/>
  <c r="AO58" i="353"/>
  <c r="AO59" i="353"/>
  <c r="AO56" i="353"/>
  <c r="AU58" i="352"/>
  <c r="AG58" i="352"/>
  <c r="AO25" i="353"/>
  <c r="AO23" i="353"/>
  <c r="AO26" i="353"/>
  <c r="AU34" i="354"/>
  <c r="AG34" i="354"/>
  <c r="AH25" i="347"/>
  <c r="AP24" i="347"/>
  <c r="AP23" i="347"/>
  <c r="AP26" i="347"/>
  <c r="AH26" i="344"/>
  <c r="AQ25" i="344"/>
  <c r="AQ23" i="344"/>
  <c r="AQ24" i="344"/>
  <c r="AW67" i="345"/>
  <c r="AM67" i="345"/>
  <c r="AH37" i="344"/>
  <c r="AQ35" i="344"/>
  <c r="AQ34" i="344"/>
  <c r="AQ38" i="344" s="1"/>
  <c r="AR37" i="344" s="1"/>
  <c r="AQ36" i="344"/>
  <c r="AU70" i="344"/>
  <c r="AU34" i="345"/>
  <c r="AG34" i="345"/>
  <c r="AH36" i="345" s="1"/>
  <c r="AV70" i="344"/>
  <c r="AM70" i="344"/>
  <c r="AG70" i="344" s="1"/>
  <c r="AH24" i="350"/>
  <c r="AO25" i="350"/>
  <c r="AO26" i="350"/>
  <c r="AO23" i="350"/>
  <c r="AH36" i="352"/>
  <c r="AP34" i="352"/>
  <c r="AP38" i="352" s="1"/>
  <c r="AR36" i="352" s="1"/>
  <c r="AP37" i="352"/>
  <c r="AP35" i="352"/>
  <c r="AN68" i="352"/>
  <c r="AW13" i="353"/>
  <c r="AM13" i="353"/>
  <c r="AG13" i="353" s="1"/>
  <c r="AG14" i="353"/>
  <c r="AU14" i="353"/>
  <c r="AV45" i="354"/>
  <c r="AM45" i="354"/>
  <c r="AG45" i="354" s="1"/>
  <c r="AH68" i="354"/>
  <c r="AO69" i="354"/>
  <c r="AO67" i="354"/>
  <c r="AO70" i="354"/>
  <c r="AN59" i="355"/>
  <c r="AN58" i="355"/>
  <c r="AP15" i="341"/>
  <c r="AQ13" i="342"/>
  <c r="AV69" i="341"/>
  <c r="AM69" i="341"/>
  <c r="AH24" i="344"/>
  <c r="AO25" i="344"/>
  <c r="AO26" i="344"/>
  <c r="AO23" i="344"/>
  <c r="AH46" i="344"/>
  <c r="AO45" i="344"/>
  <c r="AO47" i="344"/>
  <c r="AO48" i="344"/>
  <c r="AH59" i="345"/>
  <c r="AQ58" i="345"/>
  <c r="AQ57" i="345"/>
  <c r="AQ56" i="345"/>
  <c r="AH35" i="344"/>
  <c r="AO37" i="344"/>
  <c r="AO36" i="344"/>
  <c r="AO38" i="344" s="1"/>
  <c r="AR35" i="344" s="1"/>
  <c r="AU26" i="342"/>
  <c r="AG26" i="342"/>
  <c r="AV70" i="345"/>
  <c r="AM70" i="345"/>
  <c r="AG70" i="345" s="1"/>
  <c r="AP57" i="347"/>
  <c r="AP59" i="347"/>
  <c r="AP56" i="347"/>
  <c r="AP60" i="347" s="1"/>
  <c r="AR58" i="347" s="1"/>
  <c r="AM14" i="346"/>
  <c r="AV14" i="346"/>
  <c r="AW24" i="348"/>
  <c r="AM24" i="348"/>
  <c r="AH26" i="349"/>
  <c r="AQ24" i="349"/>
  <c r="AQ25" i="349"/>
  <c r="AQ23" i="349"/>
  <c r="AQ27" i="349" s="1"/>
  <c r="AR26" i="349" s="1"/>
  <c r="AH57" i="350"/>
  <c r="AO56" i="350"/>
  <c r="AO58" i="350"/>
  <c r="AO59" i="350"/>
  <c r="AP67" i="349"/>
  <c r="AP71" i="349" s="1"/>
  <c r="AR69" i="349" s="1"/>
  <c r="AP68" i="349"/>
  <c r="AH45" i="352"/>
  <c r="AN46" i="352"/>
  <c r="AN49" i="352" s="1"/>
  <c r="AR45" i="352" s="1"/>
  <c r="AN48" i="352"/>
  <c r="AQ14" i="353"/>
  <c r="AP34" i="353"/>
  <c r="AP37" i="353"/>
  <c r="AP35" i="353"/>
  <c r="AN70" i="354"/>
  <c r="AN68" i="354"/>
  <c r="AN69" i="354"/>
  <c r="AG61" i="354"/>
  <c r="AH56" i="354"/>
  <c r="AN57" i="354"/>
  <c r="AN60" i="354" s="1"/>
  <c r="AR56" i="354" s="1"/>
  <c r="AN59" i="354"/>
  <c r="AN58" i="354"/>
  <c r="AK70" i="353"/>
  <c r="AC70" i="353"/>
  <c r="AV69" i="354"/>
  <c r="AM69" i="354"/>
  <c r="AG69" i="354" s="1"/>
  <c r="AG25" i="355"/>
  <c r="AH24" i="355" s="1"/>
  <c r="AU25" i="355"/>
  <c r="AH48" i="341"/>
  <c r="AQ45" i="341"/>
  <c r="AQ47" i="341"/>
  <c r="AQ46" i="341"/>
  <c r="AG61" i="342"/>
  <c r="AH56" i="342"/>
  <c r="AN57" i="342"/>
  <c r="AN60" i="342" s="1"/>
  <c r="AR56" i="342" s="1"/>
  <c r="AN59" i="342"/>
  <c r="AN58" i="342"/>
  <c r="AQ14" i="346"/>
  <c r="AV45" i="342"/>
  <c r="AM45" i="342"/>
  <c r="AG45" i="342" s="1"/>
  <c r="AH46" i="342" s="1"/>
  <c r="AW67" i="343"/>
  <c r="AM67" i="343"/>
  <c r="AV70" i="350"/>
  <c r="AM70" i="350"/>
  <c r="AH47" i="350"/>
  <c r="AP48" i="350"/>
  <c r="AP46" i="350"/>
  <c r="AP45" i="350"/>
  <c r="AG61" i="349"/>
  <c r="AH56" i="349"/>
  <c r="AN57" i="349"/>
  <c r="AN60" i="349" s="1"/>
  <c r="AR56" i="349" s="1"/>
  <c r="AN59" i="349"/>
  <c r="AN58" i="349"/>
  <c r="AP37" i="351"/>
  <c r="AP35" i="351"/>
  <c r="AP38" i="351" s="1"/>
  <c r="AR36" i="351" s="1"/>
  <c r="AQ35" i="351"/>
  <c r="AQ34" i="351"/>
  <c r="AQ38" i="351" s="1"/>
  <c r="AR37" i="351" s="1"/>
  <c r="AQ36" i="351"/>
  <c r="AG12" i="353"/>
  <c r="AU12" i="353"/>
  <c r="AV68" i="352"/>
  <c r="AM68" i="352"/>
  <c r="AG68" i="352" s="1"/>
  <c r="AM59" i="353"/>
  <c r="AG59" i="353" s="1"/>
  <c r="AV59" i="353"/>
  <c r="AM37" i="355"/>
  <c r="AG37" i="355" s="1"/>
  <c r="AV37" i="355"/>
  <c r="AN69" i="352"/>
  <c r="AH13" i="345"/>
  <c r="AO15" i="345"/>
  <c r="AO14" i="345"/>
  <c r="AO12" i="345"/>
  <c r="AH57" i="342"/>
  <c r="AO56" i="342"/>
  <c r="AO60" i="342" s="1"/>
  <c r="AR57" i="342" s="1"/>
  <c r="AO58" i="342"/>
  <c r="AO59" i="342"/>
  <c r="AG28" i="345"/>
  <c r="AH23" i="345"/>
  <c r="AN24" i="345"/>
  <c r="AN27" i="345" s="1"/>
  <c r="AR23" i="345" s="1"/>
  <c r="AN25" i="345"/>
  <c r="AN26" i="345"/>
  <c r="AH36" i="344"/>
  <c r="AP37" i="344"/>
  <c r="AP35" i="344"/>
  <c r="AH25" i="344"/>
  <c r="AP24" i="344"/>
  <c r="AP26" i="344"/>
  <c r="AP23" i="344"/>
  <c r="AH48" i="348"/>
  <c r="AQ47" i="348"/>
  <c r="AQ46" i="348"/>
  <c r="AQ45" i="348"/>
  <c r="AV37" i="342"/>
  <c r="AM37" i="342"/>
  <c r="AG37" i="342" s="1"/>
  <c r="AH36" i="342" s="1"/>
  <c r="AP48" i="347"/>
  <c r="AP45" i="347"/>
  <c r="AP49" i="347" s="1"/>
  <c r="AR47" i="347" s="1"/>
  <c r="AP13" i="342"/>
  <c r="AH35" i="343"/>
  <c r="AO36" i="343"/>
  <c r="AO34" i="343"/>
  <c r="AO38" i="343" s="1"/>
  <c r="AR35" i="343" s="1"/>
  <c r="AO37" i="343"/>
  <c r="AH46" i="343"/>
  <c r="AO48" i="343"/>
  <c r="AO45" i="343"/>
  <c r="AO47" i="343"/>
  <c r="AH47" i="349"/>
  <c r="AP45" i="349"/>
  <c r="AP49" i="349" s="1"/>
  <c r="AR47" i="349" s="1"/>
  <c r="AP46" i="349"/>
  <c r="AP48" i="349"/>
  <c r="AO34" i="349"/>
  <c r="AU34" i="349"/>
  <c r="AG34" i="349"/>
  <c r="AH37" i="349" s="1"/>
  <c r="AH59" i="351"/>
  <c r="AQ57" i="351"/>
  <c r="AQ56" i="351"/>
  <c r="AQ60" i="351" s="1"/>
  <c r="AR59" i="351" s="1"/>
  <c r="AQ58" i="351"/>
  <c r="AV23" i="353"/>
  <c r="AM23" i="353"/>
  <c r="AG23" i="353" s="1"/>
  <c r="AH58" i="353"/>
  <c r="AP57" i="353"/>
  <c r="AP59" i="353"/>
  <c r="AP56" i="353"/>
  <c r="AG50" i="353"/>
  <c r="AH45" i="353"/>
  <c r="AN46" i="353"/>
  <c r="AN48" i="353"/>
  <c r="AN47" i="353"/>
  <c r="AH59" i="354"/>
  <c r="AQ56" i="354"/>
  <c r="AQ58" i="354"/>
  <c r="AQ57" i="354"/>
  <c r="AH13" i="355"/>
  <c r="AO15" i="355"/>
  <c r="AO14" i="355"/>
  <c r="AO12" i="355"/>
  <c r="AO16" i="355" s="1"/>
  <c r="AR13" i="355" s="1"/>
  <c r="AV70" i="354"/>
  <c r="AM70" i="354"/>
  <c r="AG70" i="354" s="1"/>
  <c r="AH59" i="355"/>
  <c r="AQ58" i="355"/>
  <c r="AQ56" i="355"/>
  <c r="AQ57" i="355"/>
  <c r="AH34" i="342"/>
  <c r="AG39" i="342"/>
  <c r="AN35" i="342"/>
  <c r="AN37" i="342"/>
  <c r="AN36" i="342"/>
  <c r="AN14" i="342"/>
  <c r="AN15" i="342"/>
  <c r="AP37" i="342"/>
  <c r="AP35" i="342"/>
  <c r="AP34" i="342"/>
  <c r="AH46" i="345"/>
  <c r="AO47" i="345"/>
  <c r="AO48" i="345"/>
  <c r="AO45" i="345"/>
  <c r="AH35" i="342"/>
  <c r="AO37" i="342"/>
  <c r="AO36" i="342"/>
  <c r="AO34" i="342"/>
  <c r="AP71" i="344"/>
  <c r="AR69" i="344" s="1"/>
  <c r="AH37" i="345"/>
  <c r="AQ36" i="345"/>
  <c r="AQ35" i="345"/>
  <c r="AQ34" i="345"/>
  <c r="AQ38" i="345" s="1"/>
  <c r="AR37" i="345" s="1"/>
  <c r="AH47" i="343"/>
  <c r="AP45" i="343"/>
  <c r="AP46" i="343"/>
  <c r="AP48" i="343"/>
  <c r="AQ23" i="347"/>
  <c r="AQ25" i="347"/>
  <c r="AQ24" i="347"/>
  <c r="AG46" i="347"/>
  <c r="AU46" i="347"/>
  <c r="AH37" i="348"/>
  <c r="AQ36" i="348"/>
  <c r="AQ35" i="348"/>
  <c r="AQ34" i="348"/>
  <c r="AG61" i="348"/>
  <c r="AN57" i="348"/>
  <c r="AN59" i="348"/>
  <c r="AH36" i="349"/>
  <c r="AP37" i="349"/>
  <c r="AP35" i="349"/>
  <c r="AU70" i="349"/>
  <c r="AG70" i="349"/>
  <c r="AH68" i="349" s="1"/>
  <c r="AP68" i="350"/>
  <c r="AO25" i="351"/>
  <c r="AO26" i="351"/>
  <c r="AP24" i="351"/>
  <c r="AP26" i="351"/>
  <c r="AQ56" i="352"/>
  <c r="AQ58" i="352"/>
  <c r="AQ57" i="352"/>
  <c r="AV47" i="353"/>
  <c r="AM47" i="353"/>
  <c r="AG47" i="353" s="1"/>
  <c r="AQ23" i="353"/>
  <c r="AQ27" i="353" s="1"/>
  <c r="AR26" i="353" s="1"/>
  <c r="AQ25" i="353"/>
  <c r="AQ24" i="353"/>
  <c r="AG23" i="352"/>
  <c r="AU23" i="352"/>
  <c r="AH46" i="355"/>
  <c r="AO47" i="355"/>
  <c r="AO48" i="355"/>
  <c r="AO45" i="355"/>
  <c r="AO49" i="355" s="1"/>
  <c r="AR46" i="355" s="1"/>
  <c r="AV48" i="353"/>
  <c r="AM48" i="353"/>
  <c r="AG48" i="353" s="1"/>
  <c r="AU68" i="353"/>
  <c r="AG68" i="353"/>
  <c r="AU35" i="354"/>
  <c r="AG35" i="354"/>
  <c r="AH37" i="354" s="1"/>
  <c r="AQ36" i="354"/>
  <c r="AQ34" i="354"/>
  <c r="AH46" i="341"/>
  <c r="AO48" i="341"/>
  <c r="AO47" i="341"/>
  <c r="AO45" i="341"/>
  <c r="AU26" i="341"/>
  <c r="AG26" i="341"/>
  <c r="AH25" i="342"/>
  <c r="AP24" i="342"/>
  <c r="AP23" i="342"/>
  <c r="AW67" i="344"/>
  <c r="AM67" i="344"/>
  <c r="AN25" i="343"/>
  <c r="AN26" i="343"/>
  <c r="AN24" i="343"/>
  <c r="AH24" i="345"/>
  <c r="AO26" i="345"/>
  <c r="AO23" i="345"/>
  <c r="AO27" i="345" s="1"/>
  <c r="AR24" i="345" s="1"/>
  <c r="AO25" i="345"/>
  <c r="AU69" i="347"/>
  <c r="AV23" i="347"/>
  <c r="AM23" i="347"/>
  <c r="AG23" i="347" s="1"/>
  <c r="AH26" i="347" s="1"/>
  <c r="AQ46" i="351"/>
  <c r="AQ45" i="351"/>
  <c r="AQ49" i="351" s="1"/>
  <c r="AR48" i="351" s="1"/>
  <c r="AQ47" i="351"/>
  <c r="AQ34" i="349"/>
  <c r="AQ36" i="349"/>
  <c r="AQ35" i="349"/>
  <c r="AP70" i="350"/>
  <c r="AG61" i="350"/>
  <c r="AH56" i="350"/>
  <c r="AN57" i="350"/>
  <c r="AN60" i="350" s="1"/>
  <c r="AR56" i="350" s="1"/>
  <c r="AN59" i="350"/>
  <c r="AN58" i="350"/>
  <c r="AU34" i="350"/>
  <c r="AG34" i="350"/>
  <c r="AH37" i="350" s="1"/>
  <c r="AP67" i="350"/>
  <c r="AP71" i="350" s="1"/>
  <c r="AR69" i="350" s="1"/>
  <c r="AH46" i="353"/>
  <c r="AO48" i="353"/>
  <c r="AO47" i="353"/>
  <c r="AO45" i="353"/>
  <c r="AH34" i="352"/>
  <c r="AN36" i="352"/>
  <c r="AN35" i="352"/>
  <c r="AN37" i="352"/>
  <c r="AW35" i="352"/>
  <c r="AM35" i="352"/>
  <c r="AG35" i="352" s="1"/>
  <c r="AG39" i="352" s="1"/>
  <c r="AQ24" i="355"/>
  <c r="AQ25" i="355"/>
  <c r="AQ23" i="355"/>
  <c r="AO70" i="355"/>
  <c r="AO71" i="355" s="1"/>
  <c r="AR68" i="355" s="1"/>
  <c r="AH48" i="355"/>
  <c r="AQ45" i="355"/>
  <c r="AQ49" i="355" s="1"/>
  <c r="AR48" i="355" s="1"/>
  <c r="AQ46" i="355"/>
  <c r="AQ47" i="355"/>
  <c r="AP56" i="355"/>
  <c r="AP60" i="355" s="1"/>
  <c r="AR58" i="355" s="1"/>
  <c r="AP59" i="355"/>
  <c r="AG25" i="341"/>
  <c r="AH24" i="341" s="1"/>
  <c r="AU25" i="341"/>
  <c r="AH14" i="345"/>
  <c r="AP12" i="345"/>
  <c r="AP16" i="345" s="1"/>
  <c r="AR14" i="345" s="1"/>
  <c r="AP15" i="345"/>
  <c r="AP13" i="345"/>
  <c r="AU70" i="341"/>
  <c r="AG70" i="341"/>
  <c r="AG39" i="343"/>
  <c r="AH34" i="343"/>
  <c r="AN37" i="343"/>
  <c r="AN36" i="343"/>
  <c r="AN35" i="343"/>
  <c r="AH37" i="347"/>
  <c r="AQ36" i="347"/>
  <c r="AQ35" i="347"/>
  <c r="AQ34" i="347"/>
  <c r="AG69" i="341"/>
  <c r="AU69" i="341"/>
  <c r="AP70" i="345"/>
  <c r="AP71" i="345" s="1"/>
  <c r="AR69" i="345" s="1"/>
  <c r="AH36" i="346"/>
  <c r="AP34" i="346"/>
  <c r="AP38" i="346" s="1"/>
  <c r="AR36" i="346" s="1"/>
  <c r="AP37" i="346"/>
  <c r="AP35" i="346"/>
  <c r="AO56" i="347"/>
  <c r="AO60" i="347" s="1"/>
  <c r="AR57" i="347" s="1"/>
  <c r="AO58" i="347"/>
  <c r="AO59" i="347"/>
  <c r="AP12" i="347"/>
  <c r="AP16" i="347" s="1"/>
  <c r="AR14" i="347" s="1"/>
  <c r="AP15" i="347"/>
  <c r="AV70" i="348"/>
  <c r="AM70" i="348"/>
  <c r="AU70" i="350"/>
  <c r="AG70" i="350"/>
  <c r="AU69" i="351"/>
  <c r="AQ67" i="351"/>
  <c r="AQ71" i="351" s="1"/>
  <c r="AR70" i="351" s="1"/>
  <c r="AQ68" i="351"/>
  <c r="AU70" i="353"/>
  <c r="AW25" i="355"/>
  <c r="AM25" i="355"/>
  <c r="AU67" i="355"/>
  <c r="AG67" i="355"/>
  <c r="AH68" i="355" s="1"/>
  <c r="AU69" i="355"/>
  <c r="AG69" i="355"/>
  <c r="AN13" i="342"/>
  <c r="AH45" i="341"/>
  <c r="AQ16" i="341"/>
  <c r="AR15" i="341" s="1"/>
  <c r="AV13" i="342"/>
  <c r="AM13" i="342"/>
  <c r="AG13" i="342" s="1"/>
  <c r="AH57" i="344"/>
  <c r="AO59" i="344"/>
  <c r="AO56" i="344"/>
  <c r="AO58" i="344"/>
  <c r="AU67" i="342"/>
  <c r="AG67" i="342"/>
  <c r="AH68" i="342" s="1"/>
  <c r="AV23" i="346"/>
  <c r="AM23" i="346"/>
  <c r="AG23" i="346" s="1"/>
  <c r="AH59" i="347"/>
  <c r="AQ57" i="347"/>
  <c r="AQ56" i="347"/>
  <c r="AQ58" i="347"/>
  <c r="AH57" i="346"/>
  <c r="AO56" i="346"/>
  <c r="AO60" i="346" s="1"/>
  <c r="AR57" i="346" s="1"/>
  <c r="AO58" i="346"/>
  <c r="AO59" i="346"/>
  <c r="AH59" i="348"/>
  <c r="AQ56" i="348"/>
  <c r="AQ57" i="348"/>
  <c r="AG14" i="349"/>
  <c r="AU14" i="349"/>
  <c r="AQ14" i="351"/>
  <c r="AQ13" i="351"/>
  <c r="AQ12" i="351"/>
  <c r="AQ16" i="351" s="1"/>
  <c r="AR15" i="351" s="1"/>
  <c r="AV26" i="350"/>
  <c r="AM26" i="350"/>
  <c r="AG26" i="350" s="1"/>
  <c r="AH57" i="351"/>
  <c r="AO59" i="351"/>
  <c r="AO58" i="351"/>
  <c r="AO56" i="351"/>
  <c r="AH56" i="352"/>
  <c r="AN57" i="352"/>
  <c r="AN59" i="352"/>
  <c r="AU69" i="352"/>
  <c r="AU13" i="353"/>
  <c r="AO34" i="355"/>
  <c r="AO38" i="355" s="1"/>
  <c r="AR35" i="355" s="1"/>
  <c r="AO37" i="355"/>
  <c r="AH14" i="355"/>
  <c r="AP15" i="355"/>
  <c r="AP12" i="355"/>
  <c r="AP16" i="355" s="1"/>
  <c r="AR14" i="355" s="1"/>
  <c r="AP13" i="355"/>
  <c r="AP16" i="341"/>
  <c r="AR14" i="341" s="1"/>
  <c r="AV36" i="341"/>
  <c r="AM36" i="341"/>
  <c r="AG36" i="341" s="1"/>
  <c r="AG39" i="341" s="1"/>
  <c r="AV57" i="341"/>
  <c r="AM57" i="341"/>
  <c r="AG57" i="341" s="1"/>
  <c r="AH59" i="341" s="1"/>
  <c r="AG50" i="343"/>
  <c r="AH45" i="343"/>
  <c r="AN48" i="343"/>
  <c r="AN47" i="343"/>
  <c r="AN46" i="343"/>
  <c r="AG28" i="344"/>
  <c r="AH23" i="344"/>
  <c r="AN26" i="344"/>
  <c r="AN24" i="344"/>
  <c r="AN25" i="344"/>
  <c r="AG50" i="345"/>
  <c r="AH45" i="345"/>
  <c r="AN48" i="345"/>
  <c r="AN47" i="345"/>
  <c r="AN46" i="345"/>
  <c r="AU68" i="343"/>
  <c r="AG68" i="343"/>
  <c r="AH58" i="342"/>
  <c r="AP56" i="342"/>
  <c r="AP60" i="342" s="1"/>
  <c r="AR58" i="342" s="1"/>
  <c r="AP59" i="342"/>
  <c r="AP57" i="342"/>
  <c r="AH25" i="346"/>
  <c r="AP23" i="346"/>
  <c r="AP27" i="346" s="1"/>
  <c r="AR25" i="346" s="1"/>
  <c r="AP26" i="346"/>
  <c r="AP24" i="346"/>
  <c r="AN70" i="347"/>
  <c r="AN68" i="347"/>
  <c r="AG24" i="348"/>
  <c r="AU24" i="348"/>
  <c r="AH25" i="350"/>
  <c r="AP23" i="350"/>
  <c r="AP26" i="350"/>
  <c r="AP24" i="350"/>
  <c r="AN68" i="349"/>
  <c r="AN71" i="349" s="1"/>
  <c r="AR67" i="349" s="1"/>
  <c r="AN69" i="349"/>
  <c r="AP35" i="350"/>
  <c r="AP38" i="350" s="1"/>
  <c r="AR36" i="350" s="1"/>
  <c r="AP37" i="350"/>
  <c r="AO15" i="351"/>
  <c r="AO14" i="351"/>
  <c r="AO12" i="351"/>
  <c r="AO16" i="351" s="1"/>
  <c r="AR13" i="351" s="1"/>
  <c r="BY4" i="349"/>
  <c r="BX92" i="349"/>
  <c r="D47" i="30" s="1"/>
  <c r="AQ16" i="353"/>
  <c r="AR15" i="353" s="1"/>
  <c r="AH13" i="352"/>
  <c r="AO15" i="352"/>
  <c r="AO14" i="352"/>
  <c r="AO12" i="352"/>
  <c r="AH26" i="354"/>
  <c r="AQ25" i="354"/>
  <c r="AQ23" i="354"/>
  <c r="AQ24" i="354"/>
  <c r="AM34" i="353"/>
  <c r="AG34" i="353" s="1"/>
  <c r="AV34" i="353"/>
  <c r="AH58" i="354"/>
  <c r="AP56" i="354"/>
  <c r="AP57" i="354"/>
  <c r="AP59" i="354"/>
  <c r="AP70" i="353"/>
  <c r="AV14" i="354"/>
  <c r="AM14" i="354"/>
  <c r="AG14" i="354" s="1"/>
  <c r="AQ14" i="341"/>
  <c r="AP34" i="344"/>
  <c r="AP38" i="344" s="1"/>
  <c r="AR36" i="344" s="1"/>
  <c r="AO12" i="346"/>
  <c r="AO16" i="346" s="1"/>
  <c r="AR13" i="346" s="1"/>
  <c r="AO15" i="346"/>
  <c r="AO14" i="346"/>
  <c r="AU68" i="345"/>
  <c r="AG68" i="345"/>
  <c r="AH37" i="346"/>
  <c r="AQ35" i="346"/>
  <c r="AQ34" i="346"/>
  <c r="AQ38" i="346" s="1"/>
  <c r="AR37" i="346" s="1"/>
  <c r="AQ36" i="346"/>
  <c r="AU13" i="347"/>
  <c r="AG13" i="347"/>
  <c r="AV56" i="347"/>
  <c r="AM56" i="347"/>
  <c r="AG56" i="347" s="1"/>
  <c r="AH57" i="347" s="1"/>
  <c r="AG50" i="348"/>
  <c r="AH45" i="348"/>
  <c r="AN46" i="348"/>
  <c r="AN49" i="348" s="1"/>
  <c r="AR45" i="348" s="1"/>
  <c r="AN48" i="348"/>
  <c r="AN47" i="348"/>
  <c r="AN58" i="348"/>
  <c r="AH58" i="351"/>
  <c r="AP57" i="351"/>
  <c r="AP59" i="351"/>
  <c r="AP56" i="351"/>
  <c r="AH24" i="349"/>
  <c r="AO23" i="349"/>
  <c r="AO27" i="349" s="1"/>
  <c r="AR24" i="349" s="1"/>
  <c r="AO26" i="349"/>
  <c r="AO25" i="349"/>
  <c r="AU67" i="350"/>
  <c r="AG67" i="350"/>
  <c r="AO23" i="351"/>
  <c r="AP45" i="351"/>
  <c r="AP49" i="351" s="1"/>
  <c r="AR47" i="351" s="1"/>
  <c r="AP48" i="351"/>
  <c r="AP46" i="351"/>
  <c r="AP23" i="351"/>
  <c r="AU23" i="351"/>
  <c r="AV14" i="352"/>
  <c r="AM14" i="352"/>
  <c r="AM25" i="353"/>
  <c r="AG25" i="353" s="1"/>
  <c r="AH26" i="353" s="1"/>
  <c r="AV25" i="353"/>
  <c r="AV24" i="354"/>
  <c r="AM24" i="354"/>
  <c r="AG24" i="354" s="1"/>
  <c r="AH48" i="342"/>
  <c r="AQ46" i="342"/>
  <c r="AQ47" i="342"/>
  <c r="AQ45" i="342"/>
  <c r="AV13" i="344"/>
  <c r="AM13" i="344"/>
  <c r="AG13" i="344" s="1"/>
  <c r="AH14" i="344" s="1"/>
  <c r="AM69" i="347"/>
  <c r="AG69" i="347" s="1"/>
  <c r="AV69" i="347"/>
  <c r="AU12" i="348"/>
  <c r="AG12" i="348"/>
  <c r="AG58" i="348"/>
  <c r="AU58" i="348"/>
  <c r="AH48" i="349"/>
  <c r="AQ46" i="349"/>
  <c r="AQ47" i="349"/>
  <c r="AQ45" i="349"/>
  <c r="AH59" i="349"/>
  <c r="AQ57" i="349"/>
  <c r="AQ56" i="349"/>
  <c r="AQ58" i="349"/>
  <c r="AV14" i="351"/>
  <c r="AM14" i="351"/>
  <c r="AG14" i="351" s="1"/>
  <c r="AH12" i="351" s="1"/>
  <c r="AG61" i="351"/>
  <c r="AH56" i="351"/>
  <c r="AN57" i="351"/>
  <c r="AN60" i="351" s="1"/>
  <c r="AR56" i="351" s="1"/>
  <c r="AN58" i="351"/>
  <c r="AN59" i="351"/>
  <c r="AV24" i="352"/>
  <c r="AM24" i="352"/>
  <c r="AG24" i="352" s="1"/>
  <c r="AV15" i="352"/>
  <c r="AM15" i="352"/>
  <c r="AG15" i="352" s="1"/>
  <c r="AM70" i="355"/>
  <c r="AV70" i="355"/>
  <c r="AN49" i="341"/>
  <c r="AR45" i="341" s="1"/>
  <c r="AG50" i="341"/>
  <c r="AH56" i="341"/>
  <c r="AG61" i="341"/>
  <c r="AN59" i="341"/>
  <c r="AN57" i="341"/>
  <c r="AN58" i="341"/>
  <c r="AH58" i="341"/>
  <c r="AP57" i="341"/>
  <c r="AP59" i="341"/>
  <c r="AP56" i="341"/>
  <c r="AH15" i="345"/>
  <c r="AQ12" i="345"/>
  <c r="AQ16" i="345" s="1"/>
  <c r="AR15" i="345" s="1"/>
  <c r="AQ14" i="345"/>
  <c r="AQ13" i="345"/>
  <c r="AH48" i="345"/>
  <c r="AQ47" i="345"/>
  <c r="AQ46" i="345"/>
  <c r="AQ45" i="345"/>
  <c r="AH36" i="343"/>
  <c r="AP37" i="343"/>
  <c r="AP35" i="343"/>
  <c r="AP34" i="343"/>
  <c r="AU67" i="345"/>
  <c r="AG67" i="345"/>
  <c r="AG50" i="346"/>
  <c r="AH45" i="346"/>
  <c r="AN47" i="346"/>
  <c r="AN46" i="346"/>
  <c r="AN48" i="346"/>
  <c r="AO67" i="344"/>
  <c r="AO71" i="344" s="1"/>
  <c r="AR68" i="344" s="1"/>
  <c r="AO69" i="344"/>
  <c r="AV59" i="344"/>
  <c r="AM59" i="344"/>
  <c r="AG59" i="344" s="1"/>
  <c r="AG14" i="346"/>
  <c r="AG17" i="346" s="1"/>
  <c r="AU14" i="346"/>
  <c r="AH37" i="352"/>
  <c r="AQ36" i="352"/>
  <c r="AQ35" i="352"/>
  <c r="AQ34" i="352"/>
  <c r="AM69" i="351"/>
  <c r="AG69" i="351" s="1"/>
  <c r="AV69" i="351"/>
  <c r="AQ24" i="352"/>
  <c r="AQ27" i="352" s="1"/>
  <c r="AR26" i="352" s="1"/>
  <c r="AQ25" i="352"/>
  <c r="AU34" i="351"/>
  <c r="AG34" i="351"/>
  <c r="AH37" i="351" s="1"/>
  <c r="AM37" i="353"/>
  <c r="AG37" i="353" s="1"/>
  <c r="AV37" i="353"/>
  <c r="AN58" i="352"/>
  <c r="AP67" i="353"/>
  <c r="AP71" i="353" s="1"/>
  <c r="AR69" i="353" s="1"/>
  <c r="AH47" i="355"/>
  <c r="AP46" i="355"/>
  <c r="AP45" i="355"/>
  <c r="AP48" i="355"/>
  <c r="AG57" i="355"/>
  <c r="AH56" i="355" s="1"/>
  <c r="AU57" i="355"/>
  <c r="AH59" i="342"/>
  <c r="AQ56" i="342"/>
  <c r="AQ60" i="342" s="1"/>
  <c r="AR59" i="342" s="1"/>
  <c r="AS59" i="342" s="1"/>
  <c r="AQ58" i="342"/>
  <c r="AQ57" i="342"/>
  <c r="AH25" i="345"/>
  <c r="AP23" i="345"/>
  <c r="AP27" i="345" s="1"/>
  <c r="AR25" i="345" s="1"/>
  <c r="AP24" i="345"/>
  <c r="AP26" i="345"/>
  <c r="AG28" i="342"/>
  <c r="AH23" i="342"/>
  <c r="AN25" i="342"/>
  <c r="AN24" i="342"/>
  <c r="AU67" i="343"/>
  <c r="AG67" i="343"/>
  <c r="AV70" i="342"/>
  <c r="AM70" i="342"/>
  <c r="AG70" i="342" s="1"/>
  <c r="AU67" i="344"/>
  <c r="AG67" i="344"/>
  <c r="AG61" i="345"/>
  <c r="AH56" i="345"/>
  <c r="AN59" i="345"/>
  <c r="AN58" i="345"/>
  <c r="AN57" i="345"/>
  <c r="AH35" i="346"/>
  <c r="AO37" i="346"/>
  <c r="AO36" i="346"/>
  <c r="AO34" i="346"/>
  <c r="AH24" i="347"/>
  <c r="AO26" i="347"/>
  <c r="AO25" i="347"/>
  <c r="AO23" i="347"/>
  <c r="AH35" i="347"/>
  <c r="AO37" i="347"/>
  <c r="AO36" i="347"/>
  <c r="AO34" i="347"/>
  <c r="AV69" i="346"/>
  <c r="AM69" i="346"/>
  <c r="AG69" i="346" s="1"/>
  <c r="AV68" i="348"/>
  <c r="AM68" i="348"/>
  <c r="AG68" i="348" s="1"/>
  <c r="AU70" i="348"/>
  <c r="AG70" i="348"/>
  <c r="AH48" i="352"/>
  <c r="AQ45" i="352"/>
  <c r="AQ49" i="352" s="1"/>
  <c r="AR48" i="352" s="1"/>
  <c r="AQ46" i="352"/>
  <c r="AV13" i="350"/>
  <c r="AM13" i="350"/>
  <c r="AG13" i="350" s="1"/>
  <c r="AG17" i="350" s="1"/>
  <c r="AG28" i="350"/>
  <c r="AH23" i="350"/>
  <c r="AN26" i="350"/>
  <c r="AN24" i="350"/>
  <c r="AN27" i="350" s="1"/>
  <c r="AR23" i="350" s="1"/>
  <c r="AN25" i="350"/>
  <c r="AN70" i="351"/>
  <c r="AN68" i="351"/>
  <c r="AG14" i="352"/>
  <c r="AU14" i="352"/>
  <c r="AU70" i="352"/>
  <c r="AG70" i="352"/>
  <c r="AU56" i="353"/>
  <c r="AG56" i="353"/>
  <c r="AU12" i="341"/>
  <c r="AG12" i="341"/>
  <c r="AN69" i="341"/>
  <c r="AN71" i="341" s="1"/>
  <c r="AR67" i="341" s="1"/>
  <c r="AP12" i="344"/>
  <c r="AP16" i="344" s="1"/>
  <c r="AR14" i="344" s="1"/>
  <c r="AP15" i="344"/>
  <c r="AP13" i="344"/>
  <c r="AH69" i="342"/>
  <c r="AP70" i="342"/>
  <c r="AP71" i="342" s="1"/>
  <c r="AR69" i="342" s="1"/>
  <c r="AP68" i="342"/>
  <c r="AH47" i="346"/>
  <c r="AP45" i="346"/>
  <c r="AP48" i="346"/>
  <c r="AP46" i="346"/>
  <c r="AH57" i="348"/>
  <c r="AO56" i="348"/>
  <c r="AO59" i="348"/>
  <c r="AH35" i="345"/>
  <c r="AO36" i="345"/>
  <c r="AO38" i="345" s="1"/>
  <c r="AR35" i="345" s="1"/>
  <c r="AO37" i="345"/>
  <c r="AH14" i="348"/>
  <c r="AP15" i="348"/>
  <c r="AP13" i="348"/>
  <c r="AP16" i="348" s="1"/>
  <c r="AR14" i="348" s="1"/>
  <c r="AV59" i="343"/>
  <c r="AM59" i="343"/>
  <c r="AG59" i="343" s="1"/>
  <c r="AV67" i="346"/>
  <c r="AM67" i="346"/>
  <c r="AG67" i="346" s="1"/>
  <c r="AU23" i="348"/>
  <c r="AG23" i="348"/>
  <c r="AH26" i="348" s="1"/>
  <c r="AG17" i="347"/>
  <c r="AH12" i="347"/>
  <c r="AN14" i="347"/>
  <c r="AN15" i="347"/>
  <c r="AN13" i="347"/>
  <c r="AU69" i="348"/>
  <c r="AG69" i="348"/>
  <c r="AG13" i="349"/>
  <c r="AH12" i="349" s="1"/>
  <c r="AU13" i="349"/>
  <c r="AV70" i="349"/>
  <c r="AM70" i="349"/>
  <c r="AH35" i="351"/>
  <c r="AO36" i="351"/>
  <c r="AO37" i="351"/>
  <c r="AH35" i="350"/>
  <c r="AO37" i="350"/>
  <c r="AO36" i="350"/>
  <c r="AO38" i="350" s="1"/>
  <c r="AR35" i="350" s="1"/>
  <c r="AM68" i="350"/>
  <c r="AG68" i="350" s="1"/>
  <c r="AV68" i="350"/>
  <c r="AU47" i="352"/>
  <c r="AG47" i="352"/>
  <c r="AH46" i="352" s="1"/>
  <c r="AV13" i="354"/>
  <c r="AM13" i="354"/>
  <c r="AG13" i="354" s="1"/>
  <c r="AH13" i="343"/>
  <c r="AO15" i="343"/>
  <c r="AO14" i="343"/>
  <c r="AO12" i="343"/>
  <c r="AH57" i="345"/>
  <c r="AO56" i="345"/>
  <c r="AO60" i="345" s="1"/>
  <c r="AR57" i="345" s="1"/>
  <c r="AO58" i="345"/>
  <c r="AO59" i="345"/>
  <c r="AG61" i="343"/>
  <c r="AN57" i="343"/>
  <c r="AN59" i="343"/>
  <c r="AN58" i="343"/>
  <c r="AP68" i="344"/>
  <c r="AP70" i="344"/>
  <c r="AG68" i="341"/>
  <c r="AG72" i="341" s="1"/>
  <c r="AU68" i="341"/>
  <c r="AH37" i="343"/>
  <c r="AQ36" i="343"/>
  <c r="AQ35" i="343"/>
  <c r="AQ34" i="343"/>
  <c r="AP70" i="343"/>
  <c r="AP71" i="343" s="1"/>
  <c r="AR69" i="343" s="1"/>
  <c r="AG61" i="344"/>
  <c r="AH56" i="344"/>
  <c r="AN57" i="344"/>
  <c r="AN59" i="344"/>
  <c r="AN58" i="344"/>
  <c r="AH48" i="347"/>
  <c r="AQ45" i="347"/>
  <c r="AQ49" i="347" s="1"/>
  <c r="AR48" i="347" s="1"/>
  <c r="AQ47" i="347"/>
  <c r="AH70" i="346"/>
  <c r="AQ67" i="346"/>
  <c r="AQ71" i="346" s="1"/>
  <c r="AR70" i="346" s="1"/>
  <c r="AQ69" i="346"/>
  <c r="AQ68" i="346"/>
  <c r="AV15" i="348"/>
  <c r="AM15" i="348"/>
  <c r="AG15" i="348" s="1"/>
  <c r="AQ58" i="348"/>
  <c r="AW23" i="351"/>
  <c r="AM23" i="351"/>
  <c r="AG23" i="351" s="1"/>
  <c r="AM46" i="351"/>
  <c r="AG46" i="351" s="1"/>
  <c r="AG50" i="351" s="1"/>
  <c r="AV46" i="351"/>
  <c r="AG17" i="352"/>
  <c r="AH12" i="352"/>
  <c r="AN15" i="352"/>
  <c r="AN13" i="352"/>
  <c r="AV69" i="352"/>
  <c r="AM69" i="352"/>
  <c r="AG69" i="352" s="1"/>
  <c r="AM25" i="354"/>
  <c r="AG25" i="354" s="1"/>
  <c r="AV25" i="354"/>
  <c r="AH12" i="355"/>
  <c r="AG17" i="355"/>
  <c r="AN15" i="355"/>
  <c r="AN14" i="355"/>
  <c r="AN13" i="355"/>
  <c r="AH45" i="355"/>
  <c r="AC70" i="355"/>
  <c r="AG36" i="355"/>
  <c r="AH35" i="355" s="1"/>
  <c r="AU36" i="355"/>
  <c r="AG70" i="355"/>
  <c r="AU70" i="355"/>
  <c r="AP34" i="349"/>
  <c r="AP38" i="349" s="1"/>
  <c r="AR36" i="349" s="1"/>
  <c r="AN57" i="355"/>
  <c r="AN46" i="347"/>
  <c r="AN49" i="347" s="1"/>
  <c r="AR45" i="347" s="1"/>
  <c r="AO34" i="351"/>
  <c r="AO38" i="351" s="1"/>
  <c r="AR35" i="351" s="1"/>
  <c r="AH59" i="329"/>
  <c r="AQ56" i="329"/>
  <c r="AQ58" i="329"/>
  <c r="AQ57" i="329"/>
  <c r="AH59" i="332"/>
  <c r="AQ57" i="332"/>
  <c r="AQ56" i="332"/>
  <c r="AQ58" i="332"/>
  <c r="AH23" i="333"/>
  <c r="AG28" i="333"/>
  <c r="AN25" i="333"/>
  <c r="AN26" i="333"/>
  <c r="AN24" i="333"/>
  <c r="AH36" i="338"/>
  <c r="AP37" i="338"/>
  <c r="AP34" i="338"/>
  <c r="AP38" i="338" s="1"/>
  <c r="AR36" i="338" s="1"/>
  <c r="AP35" i="338"/>
  <c r="AH12" i="338"/>
  <c r="AG17" i="338"/>
  <c r="AN13" i="338"/>
  <c r="AN16" i="338" s="1"/>
  <c r="AR12" i="338" s="1"/>
  <c r="AN14" i="338"/>
  <c r="AN15" i="338"/>
  <c r="AH37" i="340"/>
  <c r="AQ36" i="340"/>
  <c r="AQ35" i="340"/>
  <c r="AQ34" i="340"/>
  <c r="AH36" i="340"/>
  <c r="AP34" i="340"/>
  <c r="AP38" i="340" s="1"/>
  <c r="AR36" i="340" s="1"/>
  <c r="AP35" i="340"/>
  <c r="AP37" i="340"/>
  <c r="AH46" i="334"/>
  <c r="AO45" i="334"/>
  <c r="AO49" i="334" s="1"/>
  <c r="AR46" i="334" s="1"/>
  <c r="AO48" i="334"/>
  <c r="AO47" i="334"/>
  <c r="AH37" i="336"/>
  <c r="AQ35" i="336"/>
  <c r="AQ34" i="336"/>
  <c r="AQ36" i="336"/>
  <c r="AG39" i="339"/>
  <c r="AH34" i="339"/>
  <c r="AN35" i="339"/>
  <c r="AN37" i="339"/>
  <c r="AN36" i="339"/>
  <c r="AG61" i="339"/>
  <c r="AH56" i="339"/>
  <c r="AN57" i="339"/>
  <c r="AN59" i="339"/>
  <c r="AN58" i="339"/>
  <c r="AG50" i="339"/>
  <c r="AH45" i="339"/>
  <c r="AN48" i="339"/>
  <c r="AN46" i="339"/>
  <c r="AN49" i="339" s="1"/>
  <c r="AR45" i="339" s="1"/>
  <c r="AN47" i="339"/>
  <c r="BX92" i="332"/>
  <c r="D30" i="30" s="1"/>
  <c r="BY4" i="332"/>
  <c r="AG17" i="333"/>
  <c r="AH12" i="333"/>
  <c r="AN15" i="333"/>
  <c r="AN13" i="333"/>
  <c r="AN14" i="333"/>
  <c r="AO67" i="340"/>
  <c r="AO69" i="340"/>
  <c r="AO70" i="340"/>
  <c r="AH35" i="330"/>
  <c r="AO37" i="330"/>
  <c r="AO34" i="330"/>
  <c r="AO36" i="330"/>
  <c r="AH47" i="330"/>
  <c r="AP48" i="330"/>
  <c r="AP46" i="330"/>
  <c r="AP45" i="330"/>
  <c r="AP49" i="330" s="1"/>
  <c r="AR47" i="330" s="1"/>
  <c r="AH58" i="331"/>
  <c r="AP59" i="331"/>
  <c r="AP56" i="331"/>
  <c r="AP57" i="331"/>
  <c r="AH24" i="336"/>
  <c r="AO23" i="336"/>
  <c r="AO26" i="336"/>
  <c r="AO25" i="336"/>
  <c r="BX92" i="337"/>
  <c r="D35" i="30" s="1"/>
  <c r="BY4" i="337"/>
  <c r="AH37" i="339"/>
  <c r="AQ34" i="339"/>
  <c r="AQ38" i="339" s="1"/>
  <c r="AR37" i="339" s="1"/>
  <c r="AQ36" i="339"/>
  <c r="AQ35" i="339"/>
  <c r="AH15" i="339"/>
  <c r="AQ14" i="339"/>
  <c r="AQ13" i="339"/>
  <c r="AQ12" i="339"/>
  <c r="AH59" i="339"/>
  <c r="AQ56" i="339"/>
  <c r="AQ60" i="339" s="1"/>
  <c r="AR59" i="339" s="1"/>
  <c r="AQ58" i="339"/>
  <c r="AQ57" i="339"/>
  <c r="AP57" i="340"/>
  <c r="AP59" i="340"/>
  <c r="AP56" i="340"/>
  <c r="AH15" i="330"/>
  <c r="AQ13" i="330"/>
  <c r="AQ12" i="330"/>
  <c r="AQ14" i="330"/>
  <c r="AH15" i="329"/>
  <c r="AQ14" i="329"/>
  <c r="AQ13" i="329"/>
  <c r="AQ12" i="329"/>
  <c r="AG17" i="332"/>
  <c r="AH12" i="332"/>
  <c r="AN15" i="332"/>
  <c r="AN14" i="332"/>
  <c r="AN13" i="332"/>
  <c r="AN16" i="332" s="1"/>
  <c r="AR12" i="332" s="1"/>
  <c r="AH24" i="331"/>
  <c r="AO26" i="331"/>
  <c r="AO23" i="331"/>
  <c r="AO25" i="331"/>
  <c r="AG50" i="331"/>
  <c r="AH45" i="331"/>
  <c r="AN47" i="331"/>
  <c r="AN46" i="331"/>
  <c r="AN48" i="331"/>
  <c r="AH47" i="332"/>
  <c r="AP46" i="332"/>
  <c r="AP48" i="332"/>
  <c r="AP45" i="332"/>
  <c r="AP49" i="332" s="1"/>
  <c r="AR47" i="332" s="1"/>
  <c r="AH15" i="333"/>
  <c r="AQ14" i="333"/>
  <c r="AQ13" i="333"/>
  <c r="AQ12" i="333"/>
  <c r="AQ16" i="333" s="1"/>
  <c r="AR15" i="333" s="1"/>
  <c r="AG61" i="334"/>
  <c r="AH56" i="334"/>
  <c r="AN58" i="334"/>
  <c r="AN57" i="334"/>
  <c r="AN60" i="334" s="1"/>
  <c r="AR56" i="334" s="1"/>
  <c r="AN59" i="334"/>
  <c r="AH37" i="335"/>
  <c r="AQ35" i="335"/>
  <c r="AQ34" i="335"/>
  <c r="AQ38" i="335" s="1"/>
  <c r="AR37" i="335" s="1"/>
  <c r="AQ36" i="335"/>
  <c r="AG50" i="336"/>
  <c r="AH45" i="336"/>
  <c r="AN46" i="336"/>
  <c r="AN49" i="336" s="1"/>
  <c r="AR45" i="336" s="1"/>
  <c r="AN48" i="336"/>
  <c r="AN47" i="336"/>
  <c r="AH13" i="337"/>
  <c r="AO15" i="337"/>
  <c r="AO14" i="337"/>
  <c r="AO12" i="337"/>
  <c r="AH48" i="337"/>
  <c r="AQ46" i="337"/>
  <c r="AQ45" i="337"/>
  <c r="AQ47" i="337"/>
  <c r="AH68" i="336"/>
  <c r="AO67" i="336"/>
  <c r="AO71" i="336" s="1"/>
  <c r="AR68" i="336" s="1"/>
  <c r="AO70" i="336"/>
  <c r="AO69" i="336"/>
  <c r="AH48" i="338"/>
  <c r="AQ46" i="338"/>
  <c r="AQ47" i="338"/>
  <c r="AQ45" i="338"/>
  <c r="AQ68" i="338"/>
  <c r="AQ67" i="338"/>
  <c r="AQ69" i="338"/>
  <c r="AG72" i="339"/>
  <c r="AH67" i="339"/>
  <c r="AN70" i="339"/>
  <c r="AN68" i="339"/>
  <c r="AN69" i="339"/>
  <c r="AH23" i="340"/>
  <c r="AG28" i="340"/>
  <c r="AN24" i="340"/>
  <c r="AN25" i="340"/>
  <c r="AN26" i="340"/>
  <c r="AH25" i="340"/>
  <c r="AP24" i="340"/>
  <c r="AP23" i="340"/>
  <c r="AP26" i="340"/>
  <c r="AH37" i="329"/>
  <c r="AQ35" i="329"/>
  <c r="AQ34" i="329"/>
  <c r="AQ36" i="329"/>
  <c r="AH47" i="329"/>
  <c r="AP48" i="329"/>
  <c r="AP46" i="329"/>
  <c r="AP45" i="329"/>
  <c r="AP49" i="329" s="1"/>
  <c r="AR47" i="329" s="1"/>
  <c r="AH35" i="333"/>
  <c r="AO36" i="333"/>
  <c r="AO34" i="333"/>
  <c r="AO37" i="333"/>
  <c r="AH26" i="333"/>
  <c r="AQ24" i="333"/>
  <c r="AQ25" i="333"/>
  <c r="AQ23" i="333"/>
  <c r="AQ27" i="333" s="1"/>
  <c r="AR26" i="333" s="1"/>
  <c r="AO47" i="335"/>
  <c r="AO48" i="335"/>
  <c r="AO45" i="335"/>
  <c r="AO49" i="335" s="1"/>
  <c r="AR46" i="335" s="1"/>
  <c r="AH15" i="335"/>
  <c r="AQ12" i="335"/>
  <c r="AQ14" i="335"/>
  <c r="AQ13" i="335"/>
  <c r="AH46" i="336"/>
  <c r="AO47" i="336"/>
  <c r="AO45" i="336"/>
  <c r="AO48" i="336"/>
  <c r="AH15" i="336"/>
  <c r="AQ12" i="336"/>
  <c r="AQ14" i="336"/>
  <c r="AQ13" i="336"/>
  <c r="AH35" i="337"/>
  <c r="AO36" i="337"/>
  <c r="AO34" i="337"/>
  <c r="AO37" i="337"/>
  <c r="AH26" i="338"/>
  <c r="AQ25" i="338"/>
  <c r="AQ23" i="338"/>
  <c r="AQ24" i="338"/>
  <c r="AH13" i="332"/>
  <c r="AO15" i="332"/>
  <c r="AO14" i="332"/>
  <c r="AO12" i="332"/>
  <c r="AH25" i="332"/>
  <c r="AP24" i="332"/>
  <c r="AP23" i="332"/>
  <c r="AP27" i="332" s="1"/>
  <c r="AR25" i="332" s="1"/>
  <c r="AP26" i="332"/>
  <c r="AH57" i="332"/>
  <c r="AO56" i="332"/>
  <c r="AO59" i="332"/>
  <c r="AO58" i="332"/>
  <c r="AH59" i="330"/>
  <c r="AQ57" i="330"/>
  <c r="AQ56" i="330"/>
  <c r="AQ60" i="330" s="1"/>
  <c r="AR59" i="330" s="1"/>
  <c r="AQ58" i="330"/>
  <c r="AH56" i="331"/>
  <c r="AG61" i="331"/>
  <c r="AN58" i="331"/>
  <c r="AN57" i="331"/>
  <c r="AN59" i="331"/>
  <c r="AH26" i="335"/>
  <c r="AQ23" i="335"/>
  <c r="AQ27" i="335" s="1"/>
  <c r="AR26" i="335" s="1"/>
  <c r="AQ24" i="335"/>
  <c r="AQ25" i="335"/>
  <c r="AH35" i="340"/>
  <c r="AO36" i="340"/>
  <c r="AO34" i="340"/>
  <c r="AO37" i="340"/>
  <c r="AO15" i="334"/>
  <c r="AO12" i="334"/>
  <c r="AO14" i="334"/>
  <c r="AH13" i="338"/>
  <c r="AO15" i="338"/>
  <c r="AO14" i="338"/>
  <c r="AO12" i="338"/>
  <c r="AQ68" i="329"/>
  <c r="AQ67" i="329"/>
  <c r="AQ69" i="329"/>
  <c r="AH58" i="330"/>
  <c r="AP57" i="330"/>
  <c r="AP59" i="330"/>
  <c r="AP56" i="330"/>
  <c r="AH46" i="331"/>
  <c r="AO48" i="331"/>
  <c r="AO45" i="331"/>
  <c r="AO47" i="331"/>
  <c r="AH15" i="338"/>
  <c r="AQ14" i="338"/>
  <c r="AQ13" i="338"/>
  <c r="AQ12" i="338"/>
  <c r="AH26" i="330"/>
  <c r="AQ25" i="330"/>
  <c r="AQ23" i="330"/>
  <c r="AQ24" i="330"/>
  <c r="AH15" i="331"/>
  <c r="AQ14" i="331"/>
  <c r="AQ13" i="331"/>
  <c r="AQ12" i="331"/>
  <c r="AH47" i="331"/>
  <c r="AP48" i="331"/>
  <c r="AP45" i="331"/>
  <c r="AP46" i="331"/>
  <c r="AG39" i="332"/>
  <c r="AH34" i="332"/>
  <c r="AN37" i="332"/>
  <c r="AN36" i="332"/>
  <c r="AN35" i="332"/>
  <c r="AN38" i="332" s="1"/>
  <c r="AR34" i="332" s="1"/>
  <c r="AH34" i="333"/>
  <c r="AG39" i="333"/>
  <c r="AN37" i="333"/>
  <c r="AN36" i="333"/>
  <c r="AN35" i="333"/>
  <c r="AN38" i="333" s="1"/>
  <c r="AR34" i="333" s="1"/>
  <c r="AQ23" i="334"/>
  <c r="AQ24" i="334"/>
  <c r="AQ25" i="334"/>
  <c r="AG17" i="336"/>
  <c r="AH12" i="336"/>
  <c r="AN15" i="336"/>
  <c r="AN14" i="336"/>
  <c r="AN13" i="336"/>
  <c r="AH24" i="339"/>
  <c r="AO26" i="339"/>
  <c r="AO23" i="339"/>
  <c r="AO27" i="339" s="1"/>
  <c r="AR24" i="339" s="1"/>
  <c r="AO25" i="339"/>
  <c r="BX92" i="339"/>
  <c r="D37" i="30" s="1"/>
  <c r="BY4" i="339"/>
  <c r="AH36" i="339"/>
  <c r="AP34" i="339"/>
  <c r="AP35" i="339"/>
  <c r="AP37" i="339"/>
  <c r="AH68" i="339"/>
  <c r="AO69" i="339"/>
  <c r="AO67" i="339"/>
  <c r="AO70" i="339"/>
  <c r="AH48" i="331"/>
  <c r="AQ47" i="331"/>
  <c r="AQ46" i="331"/>
  <c r="AQ45" i="331"/>
  <c r="AQ49" i="331" s="1"/>
  <c r="AR48" i="331" s="1"/>
  <c r="AH48" i="333"/>
  <c r="AQ47" i="333"/>
  <c r="AQ46" i="333"/>
  <c r="AQ45" i="333"/>
  <c r="AQ49" i="333" s="1"/>
  <c r="AR48" i="333" s="1"/>
  <c r="AH26" i="336"/>
  <c r="AQ23" i="336"/>
  <c r="AQ24" i="336"/>
  <c r="AQ25" i="336"/>
  <c r="AH48" i="340"/>
  <c r="AQ47" i="340"/>
  <c r="AQ46" i="340"/>
  <c r="AQ45" i="340"/>
  <c r="AQ49" i="340" s="1"/>
  <c r="AR48" i="340" s="1"/>
  <c r="AH35" i="329"/>
  <c r="AO37" i="329"/>
  <c r="AO34" i="329"/>
  <c r="AO36" i="329"/>
  <c r="AH14" i="330"/>
  <c r="AP15" i="330"/>
  <c r="AP13" i="330"/>
  <c r="AP12" i="330"/>
  <c r="AP16" i="330" s="1"/>
  <c r="AR14" i="330" s="1"/>
  <c r="AH24" i="333"/>
  <c r="AO23" i="333"/>
  <c r="AO26" i="333"/>
  <c r="AO25" i="333"/>
  <c r="AH24" i="335"/>
  <c r="AO23" i="335"/>
  <c r="AO26" i="335"/>
  <c r="AO25" i="335"/>
  <c r="AH26" i="340"/>
  <c r="AQ23" i="340"/>
  <c r="AQ24" i="340"/>
  <c r="AQ25" i="340"/>
  <c r="AH46" i="340"/>
  <c r="AO48" i="340"/>
  <c r="AO47" i="340"/>
  <c r="AO45" i="340"/>
  <c r="AO49" i="340" s="1"/>
  <c r="AR46" i="340" s="1"/>
  <c r="AH23" i="329"/>
  <c r="AG28" i="329"/>
  <c r="AN25" i="329"/>
  <c r="AN26" i="329"/>
  <c r="AN24" i="329"/>
  <c r="AN27" i="329" s="1"/>
  <c r="AR23" i="329" s="1"/>
  <c r="AG39" i="330"/>
  <c r="AH34" i="330"/>
  <c r="AN36" i="330"/>
  <c r="AN35" i="330"/>
  <c r="AN38" i="330" s="1"/>
  <c r="AR34" i="330" s="1"/>
  <c r="AN37" i="330"/>
  <c r="AH58" i="329"/>
  <c r="AP59" i="329"/>
  <c r="AP57" i="329"/>
  <c r="AP56" i="329"/>
  <c r="AH12" i="329"/>
  <c r="AG17" i="329"/>
  <c r="AN13" i="329"/>
  <c r="AN16" i="329" s="1"/>
  <c r="AR12" i="329" s="1"/>
  <c r="AN15" i="329"/>
  <c r="AN14" i="329"/>
  <c r="AH48" i="329"/>
  <c r="AQ46" i="329"/>
  <c r="AQ45" i="329"/>
  <c r="AQ47" i="329"/>
  <c r="AH15" i="332"/>
  <c r="AQ13" i="332"/>
  <c r="AQ12" i="332"/>
  <c r="AQ14" i="332"/>
  <c r="AH35" i="331"/>
  <c r="AO36" i="331"/>
  <c r="AO34" i="331"/>
  <c r="AO37" i="331"/>
  <c r="AH35" i="332"/>
  <c r="AO37" i="332"/>
  <c r="AO36" i="332"/>
  <c r="AO34" i="332"/>
  <c r="AH24" i="332"/>
  <c r="AO25" i="332"/>
  <c r="AO26" i="332"/>
  <c r="AO23" i="332"/>
  <c r="AH58" i="333"/>
  <c r="AP57" i="333"/>
  <c r="AP59" i="333"/>
  <c r="AP56" i="333"/>
  <c r="AH25" i="333"/>
  <c r="AP26" i="333"/>
  <c r="AP24" i="333"/>
  <c r="AP23" i="333"/>
  <c r="AG61" i="333"/>
  <c r="AH56" i="333"/>
  <c r="AN58" i="333"/>
  <c r="AN57" i="333"/>
  <c r="AN59" i="333"/>
  <c r="AH34" i="335"/>
  <c r="AG39" i="335"/>
  <c r="AN36" i="335"/>
  <c r="AN37" i="335"/>
  <c r="AN35" i="335"/>
  <c r="AN38" i="335" s="1"/>
  <c r="AR34" i="335" s="1"/>
  <c r="AH70" i="336"/>
  <c r="AQ69" i="336"/>
  <c r="AQ68" i="336"/>
  <c r="AQ67" i="336"/>
  <c r="AQ71" i="336" s="1"/>
  <c r="AR70" i="336" s="1"/>
  <c r="AN70" i="337"/>
  <c r="AN69" i="337"/>
  <c r="AN68" i="337"/>
  <c r="AH26" i="339"/>
  <c r="AQ25" i="339"/>
  <c r="AQ23" i="339"/>
  <c r="AQ27" i="339" s="1"/>
  <c r="AR26" i="339" s="1"/>
  <c r="AQ24" i="339"/>
  <c r="AH57" i="339"/>
  <c r="AO56" i="339"/>
  <c r="AO58" i="339"/>
  <c r="AO59" i="339"/>
  <c r="AH13" i="340"/>
  <c r="AO14" i="340"/>
  <c r="AO12" i="340"/>
  <c r="AO16" i="340" s="1"/>
  <c r="AR13" i="340" s="1"/>
  <c r="AO15" i="340"/>
  <c r="AH15" i="340"/>
  <c r="AQ14" i="340"/>
  <c r="AQ13" i="340"/>
  <c r="AQ12" i="340"/>
  <c r="AH46" i="329"/>
  <c r="AO48" i="329"/>
  <c r="AO45" i="329"/>
  <c r="AO49" i="329" s="1"/>
  <c r="AR46" i="329" s="1"/>
  <c r="AO47" i="329"/>
  <c r="AH26" i="329"/>
  <c r="AQ23" i="329"/>
  <c r="AQ24" i="329"/>
  <c r="AQ25" i="329"/>
  <c r="AH46" i="330"/>
  <c r="AO48" i="330"/>
  <c r="AO45" i="330"/>
  <c r="AO49" i="330" s="1"/>
  <c r="AR46" i="330" s="1"/>
  <c r="AO47" i="330"/>
  <c r="AH14" i="329"/>
  <c r="AP12" i="329"/>
  <c r="AP13" i="329"/>
  <c r="AP15" i="329"/>
  <c r="AG50" i="332"/>
  <c r="AH45" i="332"/>
  <c r="AN47" i="332"/>
  <c r="AN46" i="332"/>
  <c r="AN48" i="332"/>
  <c r="AH36" i="331"/>
  <c r="AP35" i="331"/>
  <c r="AP34" i="331"/>
  <c r="AP37" i="331"/>
  <c r="AH36" i="333"/>
  <c r="AP34" i="333"/>
  <c r="AP38" i="333" s="1"/>
  <c r="AR36" i="333" s="1"/>
  <c r="AP35" i="333"/>
  <c r="AP37" i="333"/>
  <c r="AH14" i="335"/>
  <c r="AP15" i="335"/>
  <c r="AP12" i="335"/>
  <c r="AP13" i="335"/>
  <c r="AG50" i="334"/>
  <c r="AH45" i="334"/>
  <c r="AN47" i="334"/>
  <c r="AN46" i="334"/>
  <c r="AN48" i="334"/>
  <c r="AH14" i="336"/>
  <c r="AP12" i="336"/>
  <c r="AP13" i="336"/>
  <c r="AP15" i="336"/>
  <c r="AH25" i="338"/>
  <c r="AP24" i="338"/>
  <c r="AP23" i="338"/>
  <c r="AP26" i="338"/>
  <c r="AN58" i="338"/>
  <c r="AN59" i="338"/>
  <c r="AN57" i="338"/>
  <c r="AN60" i="338" s="1"/>
  <c r="AR56" i="338" s="1"/>
  <c r="AH12" i="340"/>
  <c r="AG17" i="340"/>
  <c r="AN13" i="340"/>
  <c r="AN15" i="340"/>
  <c r="AN14" i="340"/>
  <c r="AN57" i="340"/>
  <c r="AN60" i="340" s="1"/>
  <c r="AR56" i="340" s="1"/>
  <c r="AN58" i="340"/>
  <c r="AN59" i="340"/>
  <c r="AH12" i="330"/>
  <c r="AG17" i="330"/>
  <c r="AN15" i="330"/>
  <c r="AN14" i="330"/>
  <c r="AN13" i="330"/>
  <c r="AN16" i="330" s="1"/>
  <c r="AR12" i="330" s="1"/>
  <c r="AN68" i="330"/>
  <c r="AN69" i="330"/>
  <c r="AN70" i="330"/>
  <c r="AH14" i="332"/>
  <c r="AP13" i="332"/>
  <c r="AP15" i="332"/>
  <c r="AP12" i="332"/>
  <c r="AP16" i="332" s="1"/>
  <c r="AR14" i="332" s="1"/>
  <c r="AH57" i="336"/>
  <c r="AO58" i="336"/>
  <c r="AO56" i="336"/>
  <c r="AO59" i="336"/>
  <c r="AH70" i="339"/>
  <c r="AQ68" i="339"/>
  <c r="AQ67" i="339"/>
  <c r="AQ69" i="339"/>
  <c r="AH57" i="329"/>
  <c r="AO56" i="329"/>
  <c r="AO59" i="329"/>
  <c r="AO58" i="329"/>
  <c r="AH48" i="336"/>
  <c r="AQ47" i="336"/>
  <c r="AQ46" i="336"/>
  <c r="AQ45" i="336"/>
  <c r="AQ49" i="336" s="1"/>
  <c r="AR48" i="336" s="1"/>
  <c r="AH13" i="339"/>
  <c r="AO15" i="339"/>
  <c r="AO14" i="339"/>
  <c r="AO12" i="339"/>
  <c r="AO16" i="339" s="1"/>
  <c r="AR13" i="339" s="1"/>
  <c r="AP13" i="334"/>
  <c r="AP12" i="334"/>
  <c r="AP15" i="334"/>
  <c r="AH24" i="337"/>
  <c r="AO25" i="337"/>
  <c r="AO26" i="337"/>
  <c r="AO23" i="337"/>
  <c r="AO27" i="337" s="1"/>
  <c r="AR24" i="337" s="1"/>
  <c r="AH14" i="339"/>
  <c r="AP15" i="339"/>
  <c r="AP13" i="339"/>
  <c r="AP12" i="339"/>
  <c r="AP16" i="339" s="1"/>
  <c r="AR14" i="339" s="1"/>
  <c r="AH58" i="339"/>
  <c r="AP57" i="339"/>
  <c r="AP59" i="339"/>
  <c r="AP56" i="339"/>
  <c r="AP60" i="339" s="1"/>
  <c r="AR58" i="339" s="1"/>
  <c r="AH13" i="329"/>
  <c r="AO15" i="329"/>
  <c r="AO14" i="329"/>
  <c r="AO12" i="329"/>
  <c r="AO16" i="329" s="1"/>
  <c r="AR13" i="329" s="1"/>
  <c r="AV69" i="329"/>
  <c r="AM69" i="329"/>
  <c r="AG39" i="331"/>
  <c r="AH34" i="331"/>
  <c r="AN35" i="331"/>
  <c r="AN37" i="331"/>
  <c r="AN36" i="331"/>
  <c r="AV70" i="330"/>
  <c r="AM70" i="330"/>
  <c r="AO69" i="333"/>
  <c r="AO67" i="333"/>
  <c r="AO71" i="333" s="1"/>
  <c r="AR68" i="333" s="1"/>
  <c r="AG39" i="334"/>
  <c r="AH34" i="334"/>
  <c r="AN35" i="334"/>
  <c r="AN37" i="334"/>
  <c r="AN36" i="334"/>
  <c r="AV47" i="335"/>
  <c r="AM47" i="335"/>
  <c r="AG47" i="335" s="1"/>
  <c r="AH23" i="338"/>
  <c r="AG28" i="338"/>
  <c r="AN26" i="338"/>
  <c r="AN24" i="338"/>
  <c r="AN25" i="338"/>
  <c r="AG57" i="338"/>
  <c r="AU57" i="338"/>
  <c r="AG17" i="335"/>
  <c r="AH12" i="335"/>
  <c r="AN14" i="335"/>
  <c r="AN13" i="335"/>
  <c r="AN15" i="335"/>
  <c r="AG50" i="337"/>
  <c r="AH45" i="337"/>
  <c r="AN46" i="337"/>
  <c r="AN48" i="337"/>
  <c r="AN47" i="337"/>
  <c r="AV69" i="338"/>
  <c r="AM69" i="338"/>
  <c r="AV57" i="340"/>
  <c r="AM57" i="340"/>
  <c r="AG57" i="340" s="1"/>
  <c r="AH56" i="340" s="1"/>
  <c r="AN68" i="332"/>
  <c r="AN70" i="332"/>
  <c r="AH25" i="335"/>
  <c r="AP23" i="335"/>
  <c r="AP26" i="335"/>
  <c r="AP24" i="335"/>
  <c r="AH25" i="336"/>
  <c r="AP23" i="336"/>
  <c r="AP26" i="336"/>
  <c r="AP24" i="336"/>
  <c r="AH26" i="337"/>
  <c r="AQ23" i="337"/>
  <c r="AQ24" i="337"/>
  <c r="AQ25" i="337"/>
  <c r="AH25" i="339"/>
  <c r="AP24" i="339"/>
  <c r="AP23" i="339"/>
  <c r="AP26" i="339"/>
  <c r="AH46" i="339"/>
  <c r="AO45" i="339"/>
  <c r="AO48" i="339"/>
  <c r="AO47" i="339"/>
  <c r="AH23" i="330"/>
  <c r="AG28" i="330"/>
  <c r="AN24" i="330"/>
  <c r="AN25" i="330"/>
  <c r="AN26" i="330"/>
  <c r="AH56" i="330"/>
  <c r="AG61" i="330"/>
  <c r="AN58" i="330"/>
  <c r="AN57" i="330"/>
  <c r="AN59" i="330"/>
  <c r="AH25" i="331"/>
  <c r="AP23" i="331"/>
  <c r="AP27" i="331" s="1"/>
  <c r="AR25" i="331" s="1"/>
  <c r="AP26" i="331"/>
  <c r="AP24" i="331"/>
  <c r="AH57" i="331"/>
  <c r="AO56" i="331"/>
  <c r="AO60" i="331" s="1"/>
  <c r="AR57" i="331" s="1"/>
  <c r="AO59" i="331"/>
  <c r="AO58" i="331"/>
  <c r="AU70" i="330"/>
  <c r="AG70" i="330"/>
  <c r="AH67" i="330" s="1"/>
  <c r="AH36" i="334"/>
  <c r="AP35" i="334"/>
  <c r="AP34" i="334"/>
  <c r="AP37" i="334"/>
  <c r="AH36" i="335"/>
  <c r="AP37" i="335"/>
  <c r="AP35" i="335"/>
  <c r="AP34" i="335"/>
  <c r="AP38" i="335" s="1"/>
  <c r="AR36" i="335" s="1"/>
  <c r="AH23" i="335"/>
  <c r="AG28" i="335"/>
  <c r="AN24" i="335"/>
  <c r="AN25" i="335"/>
  <c r="AN26" i="335"/>
  <c r="AH59" i="334"/>
  <c r="AQ56" i="334"/>
  <c r="AQ58" i="334"/>
  <c r="AQ57" i="334"/>
  <c r="AH47" i="336"/>
  <c r="AP46" i="336"/>
  <c r="AP48" i="336"/>
  <c r="AP45" i="336"/>
  <c r="AH58" i="336"/>
  <c r="AP57" i="336"/>
  <c r="AP56" i="336"/>
  <c r="AP60" i="336" s="1"/>
  <c r="AR58" i="336" s="1"/>
  <c r="AP59" i="336"/>
  <c r="AU59" i="335"/>
  <c r="AH57" i="337"/>
  <c r="AO56" i="337"/>
  <c r="AO59" i="337"/>
  <c r="AO58" i="337"/>
  <c r="AH37" i="338"/>
  <c r="AQ36" i="338"/>
  <c r="AQ34" i="338"/>
  <c r="AQ35" i="338"/>
  <c r="AH34" i="340"/>
  <c r="AG39" i="340"/>
  <c r="AN37" i="340"/>
  <c r="AN36" i="340"/>
  <c r="AN35" i="340"/>
  <c r="AN38" i="340" s="1"/>
  <c r="AR34" i="340" s="1"/>
  <c r="AM70" i="340"/>
  <c r="AV70" i="340"/>
  <c r="AH23" i="332"/>
  <c r="AG28" i="332"/>
  <c r="AN25" i="332"/>
  <c r="AN26" i="332"/>
  <c r="AN24" i="332"/>
  <c r="AN27" i="332" s="1"/>
  <c r="AR23" i="332" s="1"/>
  <c r="AH24" i="334"/>
  <c r="AO23" i="334"/>
  <c r="AO26" i="334"/>
  <c r="AO71" i="335"/>
  <c r="AR68" i="335" s="1"/>
  <c r="AH13" i="336"/>
  <c r="AO15" i="336"/>
  <c r="AO12" i="336"/>
  <c r="AO14" i="336"/>
  <c r="AH25" i="337"/>
  <c r="AP23" i="337"/>
  <c r="AP26" i="337"/>
  <c r="AP24" i="337"/>
  <c r="AH69" i="336"/>
  <c r="AP70" i="336"/>
  <c r="AP68" i="336"/>
  <c r="AP67" i="336"/>
  <c r="AP71" i="336" s="1"/>
  <c r="AR69" i="336" s="1"/>
  <c r="AV68" i="338"/>
  <c r="AM68" i="338"/>
  <c r="AG68" i="338" s="1"/>
  <c r="AH70" i="338" s="1"/>
  <c r="AH37" i="330"/>
  <c r="AQ34" i="330"/>
  <c r="AQ36" i="330"/>
  <c r="AQ35" i="330"/>
  <c r="AH25" i="329"/>
  <c r="AP23" i="329"/>
  <c r="AP24" i="329"/>
  <c r="AP26" i="329"/>
  <c r="AG50" i="330"/>
  <c r="AH45" i="330"/>
  <c r="AN46" i="330"/>
  <c r="AN49" i="330" s="1"/>
  <c r="AR45" i="330" s="1"/>
  <c r="AN48" i="330"/>
  <c r="AN47" i="330"/>
  <c r="AH24" i="329"/>
  <c r="AO26" i="329"/>
  <c r="AO23" i="329"/>
  <c r="AO25" i="329"/>
  <c r="AH68" i="329"/>
  <c r="AO70" i="329"/>
  <c r="AO67" i="329"/>
  <c r="AH26" i="332"/>
  <c r="AQ23" i="332"/>
  <c r="AQ24" i="332"/>
  <c r="AQ25" i="332"/>
  <c r="AH23" i="331"/>
  <c r="AG28" i="331"/>
  <c r="AN25" i="331"/>
  <c r="AN26" i="331"/>
  <c r="AN24" i="331"/>
  <c r="AO70" i="332"/>
  <c r="AO67" i="332"/>
  <c r="AU69" i="331"/>
  <c r="AH37" i="333"/>
  <c r="AQ35" i="333"/>
  <c r="AQ34" i="333"/>
  <c r="AQ36" i="333"/>
  <c r="BX92" i="334"/>
  <c r="D32" i="30" s="1"/>
  <c r="BY4" i="334"/>
  <c r="AV70" i="333"/>
  <c r="AM70" i="333"/>
  <c r="AV59" i="335"/>
  <c r="AM59" i="335"/>
  <c r="AG59" i="335" s="1"/>
  <c r="AH35" i="336"/>
  <c r="AO36" i="336"/>
  <c r="AO34" i="336"/>
  <c r="AO38" i="336" s="1"/>
  <c r="AR35" i="336" s="1"/>
  <c r="AO37" i="336"/>
  <c r="AU70" i="335"/>
  <c r="AG70" i="335"/>
  <c r="AG61" i="336"/>
  <c r="AH56" i="336"/>
  <c r="AN58" i="336"/>
  <c r="AN57" i="336"/>
  <c r="AN59" i="336"/>
  <c r="AQ68" i="332"/>
  <c r="AQ67" i="332"/>
  <c r="AQ71" i="332" s="1"/>
  <c r="AR70" i="332" s="1"/>
  <c r="AU70" i="331"/>
  <c r="AU69" i="332"/>
  <c r="AG69" i="332"/>
  <c r="AH12" i="334"/>
  <c r="AN13" i="334"/>
  <c r="AN14" i="334"/>
  <c r="AN15" i="334"/>
  <c r="AP57" i="335"/>
  <c r="AP56" i="335"/>
  <c r="AP60" i="335" s="1"/>
  <c r="AR58" i="335" s="1"/>
  <c r="AH37" i="337"/>
  <c r="AQ36" i="337"/>
  <c r="AQ35" i="337"/>
  <c r="AQ34" i="337"/>
  <c r="AQ38" i="337" s="1"/>
  <c r="AR37" i="337" s="1"/>
  <c r="AQ58" i="338"/>
  <c r="AQ56" i="338"/>
  <c r="AG39" i="338"/>
  <c r="AH34" i="338"/>
  <c r="AN36" i="338"/>
  <c r="AN35" i="338"/>
  <c r="AN37" i="338"/>
  <c r="AU45" i="340"/>
  <c r="AG45" i="340"/>
  <c r="BX92" i="340"/>
  <c r="D38" i="30" s="1"/>
  <c r="BY4" i="340"/>
  <c r="AH48" i="334"/>
  <c r="AQ47" i="334"/>
  <c r="AQ46" i="334"/>
  <c r="AQ45" i="334"/>
  <c r="AQ49" i="334" s="1"/>
  <c r="AR48" i="334" s="1"/>
  <c r="AV15" i="334"/>
  <c r="AM15" i="334"/>
  <c r="AG15" i="334" s="1"/>
  <c r="AH13" i="334" s="1"/>
  <c r="AG72" i="336"/>
  <c r="AH67" i="336"/>
  <c r="AN69" i="336"/>
  <c r="AN70" i="336"/>
  <c r="AN68" i="336"/>
  <c r="AG61" i="337"/>
  <c r="AH56" i="337"/>
  <c r="AN58" i="337"/>
  <c r="AN57" i="337"/>
  <c r="AN59" i="337"/>
  <c r="AH46" i="332"/>
  <c r="AO47" i="332"/>
  <c r="AO48" i="332"/>
  <c r="AO45" i="332"/>
  <c r="AO49" i="332" s="1"/>
  <c r="AR46" i="332" s="1"/>
  <c r="AH37" i="332"/>
  <c r="AQ36" i="332"/>
  <c r="AQ35" i="332"/>
  <c r="AQ34" i="332"/>
  <c r="AQ38" i="332" s="1"/>
  <c r="AR37" i="332" s="1"/>
  <c r="AV69" i="330"/>
  <c r="AM69" i="330"/>
  <c r="AH58" i="334"/>
  <c r="AP59" i="334"/>
  <c r="AP56" i="334"/>
  <c r="AP60" i="334" s="1"/>
  <c r="AR58" i="334" s="1"/>
  <c r="AP57" i="334"/>
  <c r="AG28" i="337"/>
  <c r="AH23" i="337"/>
  <c r="AN26" i="337"/>
  <c r="AN24" i="337"/>
  <c r="AN25" i="337"/>
  <c r="AH47" i="340"/>
  <c r="AP46" i="340"/>
  <c r="AP49" i="340" s="1"/>
  <c r="AR47" i="340" s="1"/>
  <c r="AP48" i="340"/>
  <c r="AH57" i="330"/>
  <c r="AO56" i="330"/>
  <c r="AO59" i="330"/>
  <c r="AO58" i="330"/>
  <c r="AH46" i="333"/>
  <c r="AO45" i="333"/>
  <c r="AO48" i="333"/>
  <c r="AO47" i="333"/>
  <c r="AH13" i="330"/>
  <c r="AO15" i="330"/>
  <c r="AO14" i="330"/>
  <c r="AO12" i="330"/>
  <c r="AH59" i="331"/>
  <c r="AQ56" i="331"/>
  <c r="AQ58" i="331"/>
  <c r="AQ57" i="331"/>
  <c r="AN69" i="332"/>
  <c r="AG69" i="330"/>
  <c r="AU69" i="330"/>
  <c r="AH14" i="333"/>
  <c r="AP12" i="333"/>
  <c r="AP15" i="333"/>
  <c r="AP13" i="333"/>
  <c r="AH59" i="333"/>
  <c r="AQ56" i="333"/>
  <c r="AQ58" i="333"/>
  <c r="AQ57" i="333"/>
  <c r="AN57" i="335"/>
  <c r="AN58" i="335"/>
  <c r="AH36" i="336"/>
  <c r="AP35" i="336"/>
  <c r="AP37" i="336"/>
  <c r="AP34" i="336"/>
  <c r="AP38" i="336" s="1"/>
  <c r="AR36" i="336" s="1"/>
  <c r="AH47" i="337"/>
  <c r="AP45" i="337"/>
  <c r="AP46" i="337"/>
  <c r="AP48" i="337"/>
  <c r="AU69" i="338"/>
  <c r="AG69" i="338"/>
  <c r="AH48" i="339"/>
  <c r="AQ45" i="339"/>
  <c r="AQ49" i="339" s="1"/>
  <c r="AR48" i="339" s="1"/>
  <c r="AQ47" i="339"/>
  <c r="AQ46" i="339"/>
  <c r="AV69" i="340"/>
  <c r="AM69" i="340"/>
  <c r="AG69" i="340" s="1"/>
  <c r="AH36" i="330"/>
  <c r="AP37" i="330"/>
  <c r="AP34" i="330"/>
  <c r="AP35" i="330"/>
  <c r="AH24" i="330"/>
  <c r="AO25" i="330"/>
  <c r="AO26" i="330"/>
  <c r="AO23" i="330"/>
  <c r="AO27" i="330" s="1"/>
  <c r="AR24" i="330" s="1"/>
  <c r="AO70" i="331"/>
  <c r="AH58" i="332"/>
  <c r="AP59" i="332"/>
  <c r="AP56" i="332"/>
  <c r="AP60" i="332" s="1"/>
  <c r="AR58" i="332" s="1"/>
  <c r="AP57" i="332"/>
  <c r="AH37" i="331"/>
  <c r="AQ36" i="331"/>
  <c r="AQ35" i="331"/>
  <c r="AQ34" i="331"/>
  <c r="AU70" i="333"/>
  <c r="AG70" i="333"/>
  <c r="AH47" i="334"/>
  <c r="AP48" i="334"/>
  <c r="AP45" i="334"/>
  <c r="AP46" i="334"/>
  <c r="AN68" i="335"/>
  <c r="AN69" i="335"/>
  <c r="AH68" i="337"/>
  <c r="AO69" i="337"/>
  <c r="AO70" i="337"/>
  <c r="AO67" i="337"/>
  <c r="AO71" i="337" s="1"/>
  <c r="AR68" i="337" s="1"/>
  <c r="AH47" i="338"/>
  <c r="AP45" i="338"/>
  <c r="AP46" i="338"/>
  <c r="AP48" i="338"/>
  <c r="AH35" i="339"/>
  <c r="AO36" i="339"/>
  <c r="AO34" i="339"/>
  <c r="AO37" i="339"/>
  <c r="AU70" i="340"/>
  <c r="AG70" i="340"/>
  <c r="AO67" i="330"/>
  <c r="AO71" i="330" s="1"/>
  <c r="AR68" i="330" s="1"/>
  <c r="AH69" i="334"/>
  <c r="AP67" i="334"/>
  <c r="AP68" i="334"/>
  <c r="AV48" i="335"/>
  <c r="AM48" i="335"/>
  <c r="AG48" i="335" s="1"/>
  <c r="AH46" i="338"/>
  <c r="AO45" i="338"/>
  <c r="AO48" i="338"/>
  <c r="AO47" i="338"/>
  <c r="AG39" i="329"/>
  <c r="AH34" i="329"/>
  <c r="AN37" i="329"/>
  <c r="AN36" i="329"/>
  <c r="AN35" i="329"/>
  <c r="AO25" i="334"/>
  <c r="AO70" i="333"/>
  <c r="AH15" i="337"/>
  <c r="AQ13" i="337"/>
  <c r="AQ12" i="337"/>
  <c r="AQ14" i="337"/>
  <c r="AM67" i="340"/>
  <c r="AG67" i="340" s="1"/>
  <c r="AV67" i="340"/>
  <c r="AQ57" i="338"/>
  <c r="BX92" i="335"/>
  <c r="D33" i="30" s="1"/>
  <c r="BY4" i="335"/>
  <c r="AU69" i="329"/>
  <c r="AG69" i="329"/>
  <c r="AH70" i="329" s="1"/>
  <c r="AH56" i="332"/>
  <c r="AG61" i="332"/>
  <c r="AN58" i="332"/>
  <c r="AN57" i="332"/>
  <c r="AN59" i="332"/>
  <c r="AG50" i="333"/>
  <c r="AH45" i="333"/>
  <c r="AN47" i="333"/>
  <c r="AN46" i="333"/>
  <c r="AN48" i="333"/>
  <c r="AN24" i="334"/>
  <c r="AN26" i="334"/>
  <c r="AO67" i="334"/>
  <c r="AO69" i="334"/>
  <c r="AU70" i="334"/>
  <c r="AG70" i="334"/>
  <c r="AU69" i="335"/>
  <c r="AH34" i="336"/>
  <c r="AG39" i="336"/>
  <c r="AN35" i="336"/>
  <c r="AN36" i="336"/>
  <c r="AN37" i="336"/>
  <c r="AH59" i="337"/>
  <c r="AQ56" i="337"/>
  <c r="AQ58" i="337"/>
  <c r="AQ57" i="337"/>
  <c r="AH36" i="337"/>
  <c r="AP35" i="337"/>
  <c r="AP37" i="337"/>
  <c r="AP34" i="337"/>
  <c r="AP38" i="337" s="1"/>
  <c r="AR36" i="337" s="1"/>
  <c r="AH23" i="339"/>
  <c r="AG28" i="339"/>
  <c r="AN24" i="339"/>
  <c r="AN25" i="339"/>
  <c r="AN26" i="339"/>
  <c r="AH12" i="339"/>
  <c r="AG17" i="339"/>
  <c r="AN15" i="339"/>
  <c r="AN14" i="339"/>
  <c r="AN13" i="339"/>
  <c r="AH25" i="330"/>
  <c r="AP24" i="330"/>
  <c r="AP23" i="330"/>
  <c r="AP26" i="330"/>
  <c r="AH35" i="338"/>
  <c r="AO37" i="338"/>
  <c r="AO36" i="338"/>
  <c r="AO34" i="338"/>
  <c r="AG72" i="329"/>
  <c r="AH67" i="329"/>
  <c r="AN70" i="329"/>
  <c r="AN68" i="329"/>
  <c r="AN71" i="329" s="1"/>
  <c r="AR67" i="329" s="1"/>
  <c r="AH14" i="331"/>
  <c r="AP13" i="331"/>
  <c r="AP12" i="331"/>
  <c r="AP15" i="331"/>
  <c r="AH47" i="333"/>
  <c r="AP48" i="333"/>
  <c r="AP45" i="333"/>
  <c r="AP46" i="333"/>
  <c r="AO70" i="334"/>
  <c r="AV70" i="337"/>
  <c r="AM70" i="337"/>
  <c r="AG70" i="337" s="1"/>
  <c r="AH67" i="337" s="1"/>
  <c r="AH48" i="330"/>
  <c r="AQ46" i="330"/>
  <c r="AQ45" i="330"/>
  <c r="AQ49" i="330" s="1"/>
  <c r="AR48" i="330" s="1"/>
  <c r="AS48" i="330" s="1"/>
  <c r="AQ47" i="330"/>
  <c r="AH36" i="329"/>
  <c r="AP34" i="329"/>
  <c r="AP37" i="329"/>
  <c r="AP35" i="329"/>
  <c r="AG61" i="329"/>
  <c r="AH56" i="329"/>
  <c r="AN57" i="329"/>
  <c r="AN60" i="329" s="1"/>
  <c r="AR56" i="329" s="1"/>
  <c r="AN59" i="329"/>
  <c r="AN58" i="329"/>
  <c r="AO67" i="331"/>
  <c r="AO71" i="331" s="1"/>
  <c r="AR68" i="331" s="1"/>
  <c r="AH13" i="333"/>
  <c r="AO14" i="333"/>
  <c r="AO15" i="333"/>
  <c r="AO12" i="333"/>
  <c r="AO16" i="333" s="1"/>
  <c r="AR13" i="333" s="1"/>
  <c r="AN69" i="333"/>
  <c r="AN68" i="333"/>
  <c r="AN71" i="333" s="1"/>
  <c r="AR67" i="333" s="1"/>
  <c r="AN46" i="335"/>
  <c r="AN48" i="335"/>
  <c r="AN47" i="335"/>
  <c r="AU25" i="334"/>
  <c r="AG25" i="334"/>
  <c r="AH14" i="337"/>
  <c r="AP12" i="337"/>
  <c r="AP15" i="337"/>
  <c r="AP13" i="337"/>
  <c r="AG17" i="337"/>
  <c r="AH12" i="337"/>
  <c r="AN15" i="337"/>
  <c r="AN14" i="337"/>
  <c r="AN13" i="337"/>
  <c r="AN16" i="337" s="1"/>
  <c r="AR12" i="337" s="1"/>
  <c r="AU69" i="340"/>
  <c r="AN68" i="331"/>
  <c r="AH48" i="332"/>
  <c r="AQ47" i="332"/>
  <c r="AQ46" i="332"/>
  <c r="AQ45" i="332"/>
  <c r="AG17" i="331"/>
  <c r="AH12" i="331"/>
  <c r="AN15" i="331"/>
  <c r="AN14" i="331"/>
  <c r="AN13" i="331"/>
  <c r="AH36" i="332"/>
  <c r="AP34" i="332"/>
  <c r="AP38" i="332" s="1"/>
  <c r="AR36" i="332" s="1"/>
  <c r="AP37" i="332"/>
  <c r="AP35" i="332"/>
  <c r="AH26" i="331"/>
  <c r="AQ23" i="331"/>
  <c r="AQ27" i="331" s="1"/>
  <c r="AR26" i="331" s="1"/>
  <c r="AQ24" i="331"/>
  <c r="AQ25" i="331"/>
  <c r="AV70" i="331"/>
  <c r="AM70" i="331"/>
  <c r="AG70" i="331" s="1"/>
  <c r="AH35" i="334"/>
  <c r="AO37" i="334"/>
  <c r="AO34" i="334"/>
  <c r="AO36" i="334"/>
  <c r="AH13" i="335"/>
  <c r="AO15" i="335"/>
  <c r="AO12" i="335"/>
  <c r="AO14" i="335"/>
  <c r="AG72" i="334"/>
  <c r="AH67" i="334"/>
  <c r="AN68" i="334"/>
  <c r="AN69" i="334"/>
  <c r="AH23" i="336"/>
  <c r="AG28" i="336"/>
  <c r="AN24" i="336"/>
  <c r="AN25" i="336"/>
  <c r="AN26" i="336"/>
  <c r="AH58" i="337"/>
  <c r="AP59" i="337"/>
  <c r="AP56" i="337"/>
  <c r="AP60" i="337" s="1"/>
  <c r="AR58" i="337" s="1"/>
  <c r="AP57" i="337"/>
  <c r="AG72" i="338"/>
  <c r="AH67" i="338"/>
  <c r="AN69" i="338"/>
  <c r="AN70" i="338"/>
  <c r="AN68" i="338"/>
  <c r="AH47" i="339"/>
  <c r="AP45" i="339"/>
  <c r="AP49" i="339" s="1"/>
  <c r="AR47" i="339" s="1"/>
  <c r="AP46" i="339"/>
  <c r="AP48" i="339"/>
  <c r="AH13" i="331"/>
  <c r="AO15" i="331"/>
  <c r="AO14" i="331"/>
  <c r="AO12" i="331"/>
  <c r="AH57" i="333"/>
  <c r="AO58" i="333"/>
  <c r="AO59" i="333"/>
  <c r="AO56" i="333"/>
  <c r="AH57" i="334"/>
  <c r="AO58" i="334"/>
  <c r="AO59" i="334"/>
  <c r="AO56" i="334"/>
  <c r="AO56" i="335"/>
  <c r="AO60" i="335" s="1"/>
  <c r="AR57" i="335" s="1"/>
  <c r="AO59" i="335"/>
  <c r="AO58" i="335"/>
  <c r="AH37" i="334"/>
  <c r="AQ34" i="334"/>
  <c r="AQ38" i="334" s="1"/>
  <c r="AR37" i="334" s="1"/>
  <c r="AQ36" i="334"/>
  <c r="AQ35" i="334"/>
  <c r="AH46" i="337"/>
  <c r="AO47" i="337"/>
  <c r="AO45" i="337"/>
  <c r="AO48" i="337"/>
  <c r="AH59" i="336"/>
  <c r="AQ58" i="336"/>
  <c r="AQ56" i="336"/>
  <c r="AQ57" i="336"/>
  <c r="AH14" i="338"/>
  <c r="AP12" i="338"/>
  <c r="AP16" i="338" s="1"/>
  <c r="AR14" i="338" s="1"/>
  <c r="AP15" i="338"/>
  <c r="AP13" i="338"/>
  <c r="AV58" i="338"/>
  <c r="AM58" i="338"/>
  <c r="AG58" i="338" s="1"/>
  <c r="AG50" i="338"/>
  <c r="AH45" i="338"/>
  <c r="AN48" i="338"/>
  <c r="AN47" i="338"/>
  <c r="AN46" i="338"/>
  <c r="AH14" i="340"/>
  <c r="AP12" i="340"/>
  <c r="AP13" i="340"/>
  <c r="AP15" i="340"/>
  <c r="AG50" i="329"/>
  <c r="AH45" i="329"/>
  <c r="AN46" i="329"/>
  <c r="AN49" i="329" s="1"/>
  <c r="AR45" i="329" s="1"/>
  <c r="AN48" i="329"/>
  <c r="AN47" i="329"/>
  <c r="AN69" i="331"/>
  <c r="AH69" i="333"/>
  <c r="AP67" i="333"/>
  <c r="AP71" i="333" s="1"/>
  <c r="AR69" i="333" s="1"/>
  <c r="AP68" i="333"/>
  <c r="AH35" i="335"/>
  <c r="AO36" i="335"/>
  <c r="AO34" i="335"/>
  <c r="AO37" i="335"/>
  <c r="AW69" i="335"/>
  <c r="AM69" i="335"/>
  <c r="AG69" i="335" s="1"/>
  <c r="AG39" i="337"/>
  <c r="AH34" i="337"/>
  <c r="AN36" i="337"/>
  <c r="AN35" i="337"/>
  <c r="AN38" i="337" s="1"/>
  <c r="AR34" i="337" s="1"/>
  <c r="AN37" i="337"/>
  <c r="AH24" i="338"/>
  <c r="AO26" i="338"/>
  <c r="AO23" i="338"/>
  <c r="AO27" i="338" s="1"/>
  <c r="AR24" i="338" s="1"/>
  <c r="AO25" i="338"/>
  <c r="AH69" i="339"/>
  <c r="AP67" i="339"/>
  <c r="AP70" i="339"/>
  <c r="AP68" i="339"/>
  <c r="AH24" i="340"/>
  <c r="AO26" i="340"/>
  <c r="AO23" i="340"/>
  <c r="AO27" i="340" s="1"/>
  <c r="AR24" i="340" s="1"/>
  <c r="AO25" i="340"/>
  <c r="AV69" i="331"/>
  <c r="AM69" i="331"/>
  <c r="AG69" i="331" s="1"/>
  <c r="AN25" i="334"/>
  <c r="AH69" i="337"/>
  <c r="AP70" i="337"/>
  <c r="AP67" i="337"/>
  <c r="AP68" i="337"/>
  <c r="AQ56" i="340"/>
  <c r="AQ58" i="340"/>
  <c r="AQ57" i="340"/>
  <c r="AN70" i="333"/>
  <c r="AG28" i="328"/>
  <c r="AH23" i="328"/>
  <c r="AN26" i="328"/>
  <c r="AN25" i="328"/>
  <c r="AN24" i="328"/>
  <c r="AN27" i="328" s="1"/>
  <c r="AR23" i="328" s="1"/>
  <c r="AH25" i="328"/>
  <c r="AP23" i="328"/>
  <c r="AP26" i="328"/>
  <c r="AP24" i="328"/>
  <c r="AH15" i="328"/>
  <c r="AQ14" i="328"/>
  <c r="AQ13" i="328"/>
  <c r="AQ12" i="328"/>
  <c r="AH13" i="328"/>
  <c r="AO15" i="328"/>
  <c r="AO14" i="328"/>
  <c r="AO12" i="328"/>
  <c r="AH24" i="328"/>
  <c r="AO25" i="328"/>
  <c r="AO26" i="328"/>
  <c r="AO23" i="328"/>
  <c r="AO27" i="328" s="1"/>
  <c r="AR24" i="328" s="1"/>
  <c r="AH12" i="328"/>
  <c r="AG17" i="328"/>
  <c r="AN13" i="328"/>
  <c r="AN15" i="328"/>
  <c r="AN14" i="328"/>
  <c r="AQ58" i="328"/>
  <c r="AQ57" i="328"/>
  <c r="AQ56" i="328"/>
  <c r="AO56" i="328"/>
  <c r="AO58" i="328"/>
  <c r="AO59" i="328"/>
  <c r="AP34" i="328"/>
  <c r="AP38" i="328" s="1"/>
  <c r="AR36" i="328" s="1"/>
  <c r="AP37" i="328"/>
  <c r="AU35" i="328"/>
  <c r="AG35" i="328"/>
  <c r="AG69" i="328"/>
  <c r="AU69" i="328"/>
  <c r="AV58" i="328"/>
  <c r="AM58" i="328"/>
  <c r="AG58" i="328" s="1"/>
  <c r="AV48" i="328"/>
  <c r="AM48" i="328"/>
  <c r="AG48" i="328" s="1"/>
  <c r="AV67" i="328"/>
  <c r="AM67" i="328"/>
  <c r="AV47" i="328"/>
  <c r="AM47" i="328"/>
  <c r="AG47" i="328" s="1"/>
  <c r="AO69" i="328"/>
  <c r="AU70" i="328"/>
  <c r="AN47" i="328"/>
  <c r="AN46" i="328"/>
  <c r="AN48" i="328"/>
  <c r="AU67" i="328"/>
  <c r="AG67" i="328"/>
  <c r="AO67" i="328"/>
  <c r="AH14" i="328"/>
  <c r="AP12" i="328"/>
  <c r="AP13" i="328"/>
  <c r="AP15" i="328"/>
  <c r="AV56" i="328"/>
  <c r="AM56" i="328"/>
  <c r="AG56" i="328" s="1"/>
  <c r="AH59" i="328" s="1"/>
  <c r="AV70" i="328"/>
  <c r="AM70" i="328"/>
  <c r="AG70" i="328" s="1"/>
  <c r="AH26" i="328"/>
  <c r="AQ23" i="328"/>
  <c r="AQ27" i="328" s="1"/>
  <c r="AR26" i="328" s="1"/>
  <c r="AQ25" i="328"/>
  <c r="AQ24" i="328"/>
  <c r="AV46" i="328"/>
  <c r="AM46" i="328"/>
  <c r="AG46" i="328" s="1"/>
  <c r="AG50" i="328" s="1"/>
  <c r="AH37" i="328"/>
  <c r="AQ34" i="328"/>
  <c r="AQ36" i="328"/>
  <c r="AQ35" i="328"/>
  <c r="AG39" i="328"/>
  <c r="AH34" i="328"/>
  <c r="AN37" i="328"/>
  <c r="AN36" i="328"/>
  <c r="AN38" i="328" s="1"/>
  <c r="AR34" i="328" s="1"/>
  <c r="AO56" i="327"/>
  <c r="AO60" i="327" s="1"/>
  <c r="AR57" i="327" s="1"/>
  <c r="AO59" i="327"/>
  <c r="AO58" i="327"/>
  <c r="AH14" i="327"/>
  <c r="AP12" i="327"/>
  <c r="AP16" i="327" s="1"/>
  <c r="AR14" i="327" s="1"/>
  <c r="AP15" i="327"/>
  <c r="AP13" i="327"/>
  <c r="AQ58" i="327"/>
  <c r="AQ57" i="327"/>
  <c r="AQ56" i="327"/>
  <c r="AQ60" i="327" s="1"/>
  <c r="AR59" i="327" s="1"/>
  <c r="AP59" i="327"/>
  <c r="AP56" i="327"/>
  <c r="AP57" i="327"/>
  <c r="AN69" i="327"/>
  <c r="AN68" i="327"/>
  <c r="AN71" i="327" s="1"/>
  <c r="AR67" i="327" s="1"/>
  <c r="AN70" i="327"/>
  <c r="AH25" i="327"/>
  <c r="AP24" i="327"/>
  <c r="AP23" i="327"/>
  <c r="AP27" i="327" s="1"/>
  <c r="AR25" i="327" s="1"/>
  <c r="AP26" i="327"/>
  <c r="AO37" i="327"/>
  <c r="AO34" i="327"/>
  <c r="AO38" i="327" s="1"/>
  <c r="AR35" i="327" s="1"/>
  <c r="AO36" i="327"/>
  <c r="AH15" i="327"/>
  <c r="AQ14" i="327"/>
  <c r="AQ13" i="327"/>
  <c r="AQ12" i="327"/>
  <c r="AV45" i="327"/>
  <c r="AM45" i="327"/>
  <c r="AU45" i="327"/>
  <c r="AG45" i="327"/>
  <c r="AM70" i="327"/>
  <c r="AV70" i="327"/>
  <c r="AG39" i="327"/>
  <c r="AH34" i="327"/>
  <c r="AN37" i="327"/>
  <c r="AN35" i="327"/>
  <c r="AN36" i="327"/>
  <c r="AH37" i="327"/>
  <c r="AQ35" i="327"/>
  <c r="AQ34" i="327"/>
  <c r="AQ36" i="327"/>
  <c r="AV36" i="327"/>
  <c r="AM36" i="327"/>
  <c r="AG36" i="327" s="1"/>
  <c r="AG17" i="327"/>
  <c r="AH12" i="327"/>
  <c r="AN15" i="327"/>
  <c r="AN14" i="327"/>
  <c r="AN13" i="327"/>
  <c r="AH23" i="327"/>
  <c r="AG28" i="327"/>
  <c r="AN24" i="327"/>
  <c r="AN25" i="327"/>
  <c r="AN26" i="327"/>
  <c r="AP49" i="327"/>
  <c r="AR47" i="327" s="1"/>
  <c r="AH24" i="327"/>
  <c r="AO25" i="327"/>
  <c r="AO23" i="327"/>
  <c r="AO27" i="327" s="1"/>
  <c r="AR24" i="327" s="1"/>
  <c r="AO26" i="327"/>
  <c r="AP48" i="327"/>
  <c r="AG69" i="327"/>
  <c r="AU69" i="327"/>
  <c r="AU70" i="327"/>
  <c r="AG70" i="327"/>
  <c r="AV48" i="327"/>
  <c r="AM48" i="327"/>
  <c r="AG48" i="327" s="1"/>
  <c r="AH13" i="327"/>
  <c r="AO14" i="327"/>
  <c r="AO12" i="327"/>
  <c r="AO16" i="327" s="1"/>
  <c r="AR13" i="327" s="1"/>
  <c r="AO15" i="327"/>
  <c r="AU46" i="327"/>
  <c r="AW46" i="327"/>
  <c r="AM46" i="327"/>
  <c r="AG46" i="327" s="1"/>
  <c r="AH26" i="327"/>
  <c r="AQ24" i="327"/>
  <c r="AQ25" i="327"/>
  <c r="AQ23" i="327"/>
  <c r="AG56" i="327"/>
  <c r="AU56" i="327"/>
  <c r="AV68" i="327"/>
  <c r="AM68" i="327"/>
  <c r="AG68" i="327" s="1"/>
  <c r="AH67" i="327" s="1"/>
  <c r="AO58" i="326"/>
  <c r="AO56" i="326"/>
  <c r="AO59" i="326"/>
  <c r="AQ35" i="326"/>
  <c r="AQ36" i="326"/>
  <c r="AQ34" i="326"/>
  <c r="AQ38" i="326" s="1"/>
  <c r="AR37" i="326" s="1"/>
  <c r="AN26" i="326"/>
  <c r="AN25" i="326"/>
  <c r="AN24" i="326"/>
  <c r="AO47" i="326"/>
  <c r="AO45" i="326"/>
  <c r="AO49" i="326" s="1"/>
  <c r="AR46" i="326" s="1"/>
  <c r="AO48" i="326"/>
  <c r="AO34" i="326"/>
  <c r="AO36" i="326"/>
  <c r="AO37" i="326"/>
  <c r="AH13" i="326"/>
  <c r="AO15" i="326"/>
  <c r="AO14" i="326"/>
  <c r="AO12" i="326"/>
  <c r="AU70" i="326"/>
  <c r="AQ25" i="326"/>
  <c r="AQ23" i="326"/>
  <c r="AQ24" i="326"/>
  <c r="AN57" i="326"/>
  <c r="AN59" i="326"/>
  <c r="AN58" i="326"/>
  <c r="AP59" i="326"/>
  <c r="AP57" i="326"/>
  <c r="AP56" i="326"/>
  <c r="AP60" i="326" s="1"/>
  <c r="AR58" i="326" s="1"/>
  <c r="AP35" i="326"/>
  <c r="AP37" i="326"/>
  <c r="AP34" i="326"/>
  <c r="AP38" i="326" s="1"/>
  <c r="AR36" i="326" s="1"/>
  <c r="AU48" i="326"/>
  <c r="AG48" i="326"/>
  <c r="AV70" i="326"/>
  <c r="AM70" i="326"/>
  <c r="AG70" i="326" s="1"/>
  <c r="AU34" i="326"/>
  <c r="AU59" i="326"/>
  <c r="AG59" i="326"/>
  <c r="AV67" i="326"/>
  <c r="AM67" i="326"/>
  <c r="AG67" i="326" s="1"/>
  <c r="AH14" i="326"/>
  <c r="AP15" i="326"/>
  <c r="AP13" i="326"/>
  <c r="AP12" i="326"/>
  <c r="AV24" i="326"/>
  <c r="AM24" i="326"/>
  <c r="AG24" i="326" s="1"/>
  <c r="AW34" i="326"/>
  <c r="AM34" i="326"/>
  <c r="AG34" i="326" s="1"/>
  <c r="AG69" i="326"/>
  <c r="AU69" i="326"/>
  <c r="AH12" i="326"/>
  <c r="AG17" i="326"/>
  <c r="AN14" i="326"/>
  <c r="AN15" i="326"/>
  <c r="AN13" i="326"/>
  <c r="AP26" i="326"/>
  <c r="AP23" i="326"/>
  <c r="AH15" i="326"/>
  <c r="AQ13" i="326"/>
  <c r="AQ12" i="326"/>
  <c r="AQ16" i="326" s="1"/>
  <c r="AR15" i="326" s="1"/>
  <c r="AQ14" i="326"/>
  <c r="AU24" i="326"/>
  <c r="AG45" i="326"/>
  <c r="AH46" i="326" s="1"/>
  <c r="AU45" i="326"/>
  <c r="AO67" i="326"/>
  <c r="AO70" i="326"/>
  <c r="AV47" i="326"/>
  <c r="AM47" i="326"/>
  <c r="AG47" i="326" s="1"/>
  <c r="AO69" i="318"/>
  <c r="AO70" i="318"/>
  <c r="AO67" i="318"/>
  <c r="AO71" i="318" s="1"/>
  <c r="AR68" i="318" s="1"/>
  <c r="AG17" i="319"/>
  <c r="AH12" i="319"/>
  <c r="AN13" i="319"/>
  <c r="AN15" i="319"/>
  <c r="AN14" i="319"/>
  <c r="AH35" i="318"/>
  <c r="AO37" i="318"/>
  <c r="AO36" i="318"/>
  <c r="AO34" i="318"/>
  <c r="AQ45" i="319"/>
  <c r="AQ47" i="319"/>
  <c r="AQ46" i="319"/>
  <c r="AN69" i="321"/>
  <c r="AN70" i="321"/>
  <c r="AH34" i="322"/>
  <c r="AG39" i="322"/>
  <c r="AN37" i="322"/>
  <c r="AN36" i="322"/>
  <c r="AN35" i="322"/>
  <c r="AO36" i="321"/>
  <c r="AO37" i="321"/>
  <c r="AO34" i="321"/>
  <c r="AP59" i="322"/>
  <c r="AP56" i="322"/>
  <c r="AP57" i="322"/>
  <c r="AP23" i="322"/>
  <c r="AP24" i="322"/>
  <c r="AP26" i="322"/>
  <c r="AH46" i="320"/>
  <c r="AO45" i="320"/>
  <c r="AO49" i="320" s="1"/>
  <c r="AR46" i="320" s="1"/>
  <c r="AO48" i="320"/>
  <c r="AO47" i="320"/>
  <c r="AH47" i="321"/>
  <c r="AP46" i="321"/>
  <c r="AP48" i="321"/>
  <c r="AP45" i="321"/>
  <c r="AQ34" i="324"/>
  <c r="AQ36" i="324"/>
  <c r="AQ35" i="324"/>
  <c r="AN48" i="319"/>
  <c r="AN47" i="319"/>
  <c r="AN46" i="319"/>
  <c r="AH37" i="320"/>
  <c r="AQ36" i="320"/>
  <c r="AQ35" i="320"/>
  <c r="AQ34" i="320"/>
  <c r="AH13" i="324"/>
  <c r="AO15" i="324"/>
  <c r="AO14" i="324"/>
  <c r="AO12" i="324"/>
  <c r="AQ46" i="323"/>
  <c r="AQ45" i="323"/>
  <c r="AQ49" i="323" s="1"/>
  <c r="AR48" i="323" s="1"/>
  <c r="AQ47" i="323"/>
  <c r="AG39" i="318"/>
  <c r="AH34" i="318"/>
  <c r="AN36" i="318"/>
  <c r="AN35" i="318"/>
  <c r="AN37" i="318"/>
  <c r="AH47" i="318"/>
  <c r="AP45" i="318"/>
  <c r="AP46" i="318"/>
  <c r="AP48" i="318"/>
  <c r="AO23" i="320"/>
  <c r="AO25" i="320"/>
  <c r="AO26" i="320"/>
  <c r="AN13" i="321"/>
  <c r="AN15" i="321"/>
  <c r="AN14" i="321"/>
  <c r="AO23" i="319"/>
  <c r="AO26" i="319"/>
  <c r="AO25" i="319"/>
  <c r="AG17" i="324"/>
  <c r="AH12" i="324"/>
  <c r="AN14" i="324"/>
  <c r="AN15" i="324"/>
  <c r="AN13" i="324"/>
  <c r="AH37" i="322"/>
  <c r="AQ34" i="322"/>
  <c r="AQ38" i="322" s="1"/>
  <c r="AR37" i="322" s="1"/>
  <c r="AQ35" i="322"/>
  <c r="AQ36" i="322"/>
  <c r="AQ13" i="322"/>
  <c r="AQ12" i="322"/>
  <c r="AQ14" i="322"/>
  <c r="AO15" i="325"/>
  <c r="AO14" i="325"/>
  <c r="AO12" i="325"/>
  <c r="AN36" i="324"/>
  <c r="AN37" i="324"/>
  <c r="AN35" i="324"/>
  <c r="AH37" i="319"/>
  <c r="AQ35" i="319"/>
  <c r="AQ34" i="319"/>
  <c r="AQ38" i="319" s="1"/>
  <c r="AR37" i="319" s="1"/>
  <c r="AQ36" i="319"/>
  <c r="AH37" i="318"/>
  <c r="AQ36" i="318"/>
  <c r="AQ34" i="318"/>
  <c r="AQ38" i="318" s="1"/>
  <c r="AR37" i="318" s="1"/>
  <c r="AQ35" i="318"/>
  <c r="AN46" i="323"/>
  <c r="AN48" i="323"/>
  <c r="AN47" i="323"/>
  <c r="AN58" i="318"/>
  <c r="AN57" i="318"/>
  <c r="AN60" i="318" s="1"/>
  <c r="AR56" i="318" s="1"/>
  <c r="AN59" i="318"/>
  <c r="AQ47" i="322"/>
  <c r="AQ46" i="322"/>
  <c r="AQ45" i="322"/>
  <c r="AP24" i="320"/>
  <c r="AP23" i="320"/>
  <c r="AP26" i="320"/>
  <c r="AP68" i="318"/>
  <c r="AP70" i="318"/>
  <c r="AP67" i="318"/>
  <c r="AP56" i="321"/>
  <c r="AP60" i="321" s="1"/>
  <c r="AR58" i="321" s="1"/>
  <c r="AP59" i="321"/>
  <c r="AP57" i="321"/>
  <c r="AO23" i="321"/>
  <c r="AO27" i="321" s="1"/>
  <c r="AR24" i="321" s="1"/>
  <c r="AO25" i="321"/>
  <c r="AO26" i="321"/>
  <c r="AG61" i="323"/>
  <c r="AH56" i="323"/>
  <c r="AN59" i="323"/>
  <c r="AN58" i="323"/>
  <c r="AN57" i="323"/>
  <c r="AH14" i="318"/>
  <c r="AP12" i="318"/>
  <c r="AP15" i="318"/>
  <c r="AP13" i="318"/>
  <c r="AN25" i="318"/>
  <c r="AN26" i="318"/>
  <c r="AN24" i="318"/>
  <c r="AN27" i="318" s="1"/>
  <c r="AR23" i="318" s="1"/>
  <c r="AH36" i="319"/>
  <c r="AP35" i="319"/>
  <c r="AP37" i="319"/>
  <c r="AP34" i="319"/>
  <c r="AP38" i="319" s="1"/>
  <c r="AR36" i="319" s="1"/>
  <c r="AH48" i="318"/>
  <c r="AQ45" i="318"/>
  <c r="AQ46" i="318"/>
  <c r="AQ47" i="318"/>
  <c r="AQ23" i="323"/>
  <c r="AQ25" i="323"/>
  <c r="AQ24" i="323"/>
  <c r="AH15" i="324"/>
  <c r="AQ13" i="324"/>
  <c r="AQ12" i="324"/>
  <c r="AQ14" i="324"/>
  <c r="AN57" i="324"/>
  <c r="AN58" i="324"/>
  <c r="AN59" i="324"/>
  <c r="AH57" i="323"/>
  <c r="AO58" i="323"/>
  <c r="AO59" i="323"/>
  <c r="AO56" i="323"/>
  <c r="AN37" i="325"/>
  <c r="AN35" i="325"/>
  <c r="AN36" i="325"/>
  <c r="AO59" i="325"/>
  <c r="AO56" i="325"/>
  <c r="AO58" i="325"/>
  <c r="AV26" i="321"/>
  <c r="AM26" i="321"/>
  <c r="AG26" i="321" s="1"/>
  <c r="AH35" i="319"/>
  <c r="AO37" i="319"/>
  <c r="AO36" i="319"/>
  <c r="AO34" i="319"/>
  <c r="AO38" i="319" s="1"/>
  <c r="AR35" i="319" s="1"/>
  <c r="AQ12" i="321"/>
  <c r="AQ13" i="321"/>
  <c r="AU57" i="320"/>
  <c r="AH59" i="323"/>
  <c r="AQ58" i="323"/>
  <c r="AQ57" i="323"/>
  <c r="AQ56" i="323"/>
  <c r="AQ56" i="320"/>
  <c r="AQ58" i="320"/>
  <c r="AH36" i="320"/>
  <c r="AP34" i="320"/>
  <c r="AP37" i="320"/>
  <c r="AP35" i="320"/>
  <c r="AG50" i="318"/>
  <c r="AH45" i="318"/>
  <c r="AN47" i="318"/>
  <c r="AN46" i="318"/>
  <c r="AN49" i="318" s="1"/>
  <c r="AR45" i="318" s="1"/>
  <c r="AN48" i="318"/>
  <c r="AV56" i="319"/>
  <c r="AM56" i="319"/>
  <c r="AG56" i="319" s="1"/>
  <c r="AU69" i="323"/>
  <c r="AG69" i="323"/>
  <c r="AV45" i="322"/>
  <c r="AM45" i="322"/>
  <c r="AH25" i="323"/>
  <c r="AP24" i="323"/>
  <c r="AP26" i="323"/>
  <c r="AP23" i="323"/>
  <c r="AH14" i="324"/>
  <c r="AP12" i="324"/>
  <c r="AP15" i="324"/>
  <c r="AP13" i="324"/>
  <c r="AM36" i="324"/>
  <c r="AG36" i="324" s="1"/>
  <c r="AV36" i="324"/>
  <c r="AM59" i="325"/>
  <c r="AV59" i="325"/>
  <c r="AQ49" i="321"/>
  <c r="AR48" i="321" s="1"/>
  <c r="AN58" i="322"/>
  <c r="AN59" i="322"/>
  <c r="AN48" i="324"/>
  <c r="AN46" i="324"/>
  <c r="AN49" i="324" s="1"/>
  <c r="AR45" i="324" s="1"/>
  <c r="AN47" i="324"/>
  <c r="AN14" i="325"/>
  <c r="AN15" i="325"/>
  <c r="AN13" i="325"/>
  <c r="AG59" i="324"/>
  <c r="AU59" i="324"/>
  <c r="AU13" i="318"/>
  <c r="AG13" i="318"/>
  <c r="AO48" i="321"/>
  <c r="AO47" i="321"/>
  <c r="AQ68" i="322"/>
  <c r="AQ67" i="322"/>
  <c r="AQ69" i="322"/>
  <c r="AO25" i="322"/>
  <c r="AO23" i="322"/>
  <c r="AN26" i="321"/>
  <c r="AN24" i="321"/>
  <c r="AN25" i="321"/>
  <c r="AH36" i="322"/>
  <c r="AP37" i="322"/>
  <c r="AP34" i="322"/>
  <c r="AP35" i="322"/>
  <c r="AO70" i="322"/>
  <c r="AV69" i="321"/>
  <c r="AM69" i="321"/>
  <c r="AG69" i="321" s="1"/>
  <c r="AP68" i="321" s="1"/>
  <c r="AQ57" i="320"/>
  <c r="AH15" i="319"/>
  <c r="AQ12" i="319"/>
  <c r="AQ14" i="319"/>
  <c r="AQ13" i="319"/>
  <c r="AG46" i="319"/>
  <c r="AH48" i="319" s="1"/>
  <c r="AU46" i="319"/>
  <c r="AQ67" i="321"/>
  <c r="AQ71" i="321" s="1"/>
  <c r="AR70" i="321" s="1"/>
  <c r="AQ69" i="321"/>
  <c r="AL68" i="321"/>
  <c r="AC68" i="321"/>
  <c r="AP57" i="318"/>
  <c r="AP56" i="318"/>
  <c r="AP60" i="318" s="1"/>
  <c r="AR58" i="318" s="1"/>
  <c r="AM70" i="318"/>
  <c r="AV70" i="318"/>
  <c r="AO47" i="322"/>
  <c r="AO49" i="322" s="1"/>
  <c r="AR46" i="322" s="1"/>
  <c r="AO48" i="322"/>
  <c r="AH48" i="320"/>
  <c r="AQ45" i="320"/>
  <c r="AQ47" i="320"/>
  <c r="AQ46" i="320"/>
  <c r="AO56" i="318"/>
  <c r="AO58" i="318"/>
  <c r="AU59" i="318"/>
  <c r="AG59" i="318"/>
  <c r="AH57" i="318" s="1"/>
  <c r="AV67" i="320"/>
  <c r="AM67" i="320"/>
  <c r="AG67" i="320" s="1"/>
  <c r="AU57" i="321"/>
  <c r="AU69" i="322"/>
  <c r="AM47" i="322"/>
  <c r="AG47" i="322" s="1"/>
  <c r="AV47" i="322"/>
  <c r="AU13" i="323"/>
  <c r="AG13" i="323"/>
  <c r="AU34" i="323"/>
  <c r="AG34" i="323"/>
  <c r="AV68" i="323"/>
  <c r="AM68" i="323"/>
  <c r="AG68" i="323" s="1"/>
  <c r="AO26" i="324"/>
  <c r="AO23" i="324"/>
  <c r="AO25" i="324"/>
  <c r="AO47" i="325"/>
  <c r="AO48" i="325"/>
  <c r="AO45" i="325"/>
  <c r="AM25" i="324"/>
  <c r="AG25" i="324" s="1"/>
  <c r="AV25" i="324"/>
  <c r="AO67" i="324"/>
  <c r="AO69" i="324"/>
  <c r="AO70" i="324"/>
  <c r="AN47" i="325"/>
  <c r="AN48" i="325"/>
  <c r="AN46" i="325"/>
  <c r="AV23" i="323"/>
  <c r="AM23" i="323"/>
  <c r="AG23" i="323" s="1"/>
  <c r="AV24" i="323"/>
  <c r="AM24" i="323"/>
  <c r="AG24" i="323" s="1"/>
  <c r="AM48" i="324"/>
  <c r="AG48" i="324" s="1"/>
  <c r="AV48" i="324"/>
  <c r="AQ14" i="321"/>
  <c r="AW26" i="322"/>
  <c r="AM26" i="322"/>
  <c r="AV37" i="325"/>
  <c r="AM37" i="325"/>
  <c r="AG37" i="325" s="1"/>
  <c r="AN68" i="325"/>
  <c r="AG24" i="325"/>
  <c r="AU24" i="325"/>
  <c r="AG36" i="325"/>
  <c r="AH34" i="325" s="1"/>
  <c r="AU36" i="325"/>
  <c r="AU12" i="323"/>
  <c r="AG12" i="323"/>
  <c r="AV26" i="324"/>
  <c r="AM26" i="324"/>
  <c r="AG26" i="324" s="1"/>
  <c r="AO45" i="321"/>
  <c r="AO49" i="321" s="1"/>
  <c r="AR46" i="321" s="1"/>
  <c r="AV57" i="320"/>
  <c r="AM57" i="320"/>
  <c r="AG57" i="320" s="1"/>
  <c r="AU45" i="322"/>
  <c r="AG45" i="322"/>
  <c r="AP56" i="325"/>
  <c r="AP57" i="325"/>
  <c r="AP59" i="325"/>
  <c r="AN25" i="322"/>
  <c r="AN24" i="322"/>
  <c r="AN27" i="322" s="1"/>
  <c r="AR23" i="322" s="1"/>
  <c r="AU70" i="318"/>
  <c r="AG70" i="318"/>
  <c r="AP48" i="319"/>
  <c r="AP45" i="319"/>
  <c r="AW57" i="321"/>
  <c r="AM57" i="321"/>
  <c r="AG57" i="321" s="1"/>
  <c r="AH25" i="321"/>
  <c r="AP26" i="321"/>
  <c r="AP23" i="321"/>
  <c r="AP27" i="321" s="1"/>
  <c r="AR25" i="321" s="1"/>
  <c r="AP24" i="321"/>
  <c r="AH36" i="318"/>
  <c r="AP34" i="318"/>
  <c r="AP37" i="318"/>
  <c r="AP35" i="318"/>
  <c r="AN24" i="319"/>
  <c r="AN27" i="319" s="1"/>
  <c r="AR23" i="319" s="1"/>
  <c r="AQ12" i="320"/>
  <c r="AQ16" i="320" s="1"/>
  <c r="AR15" i="320" s="1"/>
  <c r="AQ13" i="320"/>
  <c r="AQ14" i="320"/>
  <c r="AG24" i="318"/>
  <c r="AU24" i="318"/>
  <c r="AO70" i="319"/>
  <c r="AO69" i="319"/>
  <c r="AO67" i="319"/>
  <c r="AU26" i="320"/>
  <c r="AG26" i="320"/>
  <c r="AQ56" i="321"/>
  <c r="AQ58" i="321"/>
  <c r="AN25" i="319"/>
  <c r="AH36" i="323"/>
  <c r="AP37" i="323"/>
  <c r="AP35" i="323"/>
  <c r="AP38" i="323" s="1"/>
  <c r="AR36" i="323" s="1"/>
  <c r="AO56" i="324"/>
  <c r="AO60" i="324" s="1"/>
  <c r="AR57" i="324" s="1"/>
  <c r="AO58" i="324"/>
  <c r="AV15" i="325"/>
  <c r="AM15" i="325"/>
  <c r="AG15" i="325" s="1"/>
  <c r="AG25" i="325"/>
  <c r="AU25" i="325"/>
  <c r="AG69" i="325"/>
  <c r="AU69" i="325"/>
  <c r="AG17" i="322"/>
  <c r="AN13" i="322"/>
  <c r="AN15" i="322"/>
  <c r="AN14" i="322"/>
  <c r="AO67" i="325"/>
  <c r="AG45" i="321"/>
  <c r="AU45" i="321"/>
  <c r="AW34" i="323"/>
  <c r="AM34" i="323"/>
  <c r="AM14" i="325"/>
  <c r="AG14" i="325" s="1"/>
  <c r="AH12" i="325" s="1"/>
  <c r="AV14" i="325"/>
  <c r="AU70" i="325"/>
  <c r="AH14" i="319"/>
  <c r="AP15" i="319"/>
  <c r="AP12" i="319"/>
  <c r="AP16" i="319" s="1"/>
  <c r="AR14" i="319" s="1"/>
  <c r="AP13" i="319"/>
  <c r="AV70" i="319"/>
  <c r="AM70" i="319"/>
  <c r="AG70" i="319" s="1"/>
  <c r="AP67" i="320"/>
  <c r="AG68" i="320"/>
  <c r="AU68" i="320"/>
  <c r="AH13" i="322"/>
  <c r="AO15" i="322"/>
  <c r="AO12" i="322"/>
  <c r="AO16" i="322" s="1"/>
  <c r="AR13" i="322" s="1"/>
  <c r="AQ56" i="319"/>
  <c r="AQ60" i="319" s="1"/>
  <c r="AR59" i="319" s="1"/>
  <c r="AH34" i="320"/>
  <c r="AG39" i="320"/>
  <c r="AN37" i="320"/>
  <c r="AN36" i="320"/>
  <c r="AN35" i="320"/>
  <c r="AG57" i="319"/>
  <c r="AU57" i="319"/>
  <c r="AG14" i="320"/>
  <c r="AU14" i="320"/>
  <c r="AP59" i="320"/>
  <c r="AP56" i="320"/>
  <c r="AU34" i="321"/>
  <c r="AG34" i="321"/>
  <c r="AH35" i="321" s="1"/>
  <c r="AV47" i="323"/>
  <c r="AM47" i="323"/>
  <c r="AK67" i="322"/>
  <c r="AC67" i="322"/>
  <c r="AH46" i="318"/>
  <c r="AO45" i="318"/>
  <c r="AO48" i="318"/>
  <c r="AO47" i="318"/>
  <c r="AQ58" i="319"/>
  <c r="AV69" i="319"/>
  <c r="AM69" i="319"/>
  <c r="AG69" i="319" s="1"/>
  <c r="AV13" i="320"/>
  <c r="AM13" i="320"/>
  <c r="AG13" i="320" s="1"/>
  <c r="AH15" i="320" s="1"/>
  <c r="AN59" i="321"/>
  <c r="AN60" i="321" s="1"/>
  <c r="AR56" i="321" s="1"/>
  <c r="AN58" i="321"/>
  <c r="AG50" i="320"/>
  <c r="AH45" i="320"/>
  <c r="AN46" i="320"/>
  <c r="AN49" i="320" s="1"/>
  <c r="AR45" i="320" s="1"/>
  <c r="AN48" i="320"/>
  <c r="AN47" i="320"/>
  <c r="AU25" i="319"/>
  <c r="AG25" i="319"/>
  <c r="AH24" i="319" s="1"/>
  <c r="AQ57" i="321"/>
  <c r="AH14" i="323"/>
  <c r="AP15" i="323"/>
  <c r="AO69" i="322"/>
  <c r="AO71" i="322" s="1"/>
  <c r="AR68" i="322" s="1"/>
  <c r="AO36" i="323"/>
  <c r="AO37" i="323"/>
  <c r="AO34" i="323"/>
  <c r="AO38" i="323" s="1"/>
  <c r="AR35" i="323" s="1"/>
  <c r="AG57" i="322"/>
  <c r="AG61" i="322" s="1"/>
  <c r="AU57" i="322"/>
  <c r="AV58" i="324"/>
  <c r="AM58" i="324"/>
  <c r="AG58" i="324" s="1"/>
  <c r="AH57" i="324" s="1"/>
  <c r="AG67" i="324"/>
  <c r="AU67" i="324"/>
  <c r="AV69" i="324"/>
  <c r="AM69" i="324"/>
  <c r="AG69" i="324" s="1"/>
  <c r="AU35" i="324"/>
  <c r="AG35" i="324"/>
  <c r="AG39" i="324" s="1"/>
  <c r="AK69" i="322"/>
  <c r="AC69" i="322"/>
  <c r="AH35" i="322"/>
  <c r="AO37" i="322"/>
  <c r="AO36" i="322"/>
  <c r="AO34" i="322"/>
  <c r="AU70" i="324"/>
  <c r="AO70" i="325"/>
  <c r="AP12" i="323"/>
  <c r="AP16" i="323" s="1"/>
  <c r="AR14" i="323" s="1"/>
  <c r="AQ23" i="325"/>
  <c r="AQ27" i="325" s="1"/>
  <c r="AR26" i="325" s="1"/>
  <c r="AG23" i="324"/>
  <c r="AU23" i="324"/>
  <c r="AK70" i="324"/>
  <c r="AC70" i="324"/>
  <c r="AN70" i="325"/>
  <c r="AQ25" i="318"/>
  <c r="AQ23" i="318"/>
  <c r="AQ27" i="318" s="1"/>
  <c r="AR26" i="318" s="1"/>
  <c r="AG17" i="318"/>
  <c r="AH12" i="318"/>
  <c r="AN15" i="318"/>
  <c r="AN13" i="318"/>
  <c r="AN16" i="318" s="1"/>
  <c r="AR12" i="318" s="1"/>
  <c r="AN14" i="318"/>
  <c r="AH35" i="320"/>
  <c r="AO34" i="320"/>
  <c r="AO37" i="320"/>
  <c r="AO36" i="320"/>
  <c r="AG39" i="319"/>
  <c r="AH34" i="319"/>
  <c r="AN37" i="319"/>
  <c r="AN36" i="319"/>
  <c r="AN35" i="319"/>
  <c r="AO37" i="325"/>
  <c r="AO36" i="325"/>
  <c r="AO34" i="325"/>
  <c r="AO38" i="325" s="1"/>
  <c r="AR35" i="325" s="1"/>
  <c r="AM70" i="325"/>
  <c r="AG70" i="325" s="1"/>
  <c r="AV70" i="325"/>
  <c r="AU47" i="323"/>
  <c r="AG47" i="323"/>
  <c r="AH48" i="323" s="1"/>
  <c r="AV37" i="321"/>
  <c r="AM37" i="321"/>
  <c r="AG37" i="321" s="1"/>
  <c r="AH12" i="320"/>
  <c r="AN15" i="320"/>
  <c r="AN13" i="320"/>
  <c r="AN16" i="320" s="1"/>
  <c r="AR12" i="320" s="1"/>
  <c r="AH47" i="320"/>
  <c r="AP45" i="320"/>
  <c r="AP49" i="320" s="1"/>
  <c r="AR47" i="320" s="1"/>
  <c r="AP46" i="320"/>
  <c r="AP48" i="320"/>
  <c r="AU67" i="322"/>
  <c r="AH15" i="323"/>
  <c r="AQ14" i="323"/>
  <c r="AN58" i="320"/>
  <c r="AN59" i="320"/>
  <c r="AQ56" i="322"/>
  <c r="AQ60" i="322" s="1"/>
  <c r="AR59" i="322" s="1"/>
  <c r="AQ58" i="322"/>
  <c r="AP68" i="320"/>
  <c r="AJ68" i="321"/>
  <c r="AF68" i="321"/>
  <c r="AE69" i="321"/>
  <c r="AE68" i="321"/>
  <c r="AD68" i="321"/>
  <c r="AN68" i="321"/>
  <c r="AN71" i="321" s="1"/>
  <c r="AR67" i="321" s="1"/>
  <c r="AQ68" i="321"/>
  <c r="AD67" i="321"/>
  <c r="AE70" i="321"/>
  <c r="AH15" i="318"/>
  <c r="AQ14" i="318"/>
  <c r="AQ12" i="318"/>
  <c r="AQ16" i="318" s="1"/>
  <c r="AR15" i="318" s="1"/>
  <c r="AU67" i="318"/>
  <c r="AG67" i="318"/>
  <c r="AH69" i="318" s="1"/>
  <c r="AU26" i="319"/>
  <c r="AG26" i="319"/>
  <c r="AQ13" i="323"/>
  <c r="AP46" i="319"/>
  <c r="AU70" i="320"/>
  <c r="AG70" i="320"/>
  <c r="AV36" i="321"/>
  <c r="AM36" i="321"/>
  <c r="AG36" i="321" s="1"/>
  <c r="AH48" i="321"/>
  <c r="AQ47" i="321"/>
  <c r="AQ46" i="321"/>
  <c r="AP57" i="320"/>
  <c r="AU26" i="322"/>
  <c r="AG26" i="322"/>
  <c r="AH24" i="322" s="1"/>
  <c r="AQ46" i="325"/>
  <c r="AQ45" i="325"/>
  <c r="AQ47" i="325"/>
  <c r="AQ24" i="318"/>
  <c r="AO59" i="318"/>
  <c r="AG72" i="319"/>
  <c r="AH67" i="319"/>
  <c r="AN70" i="319"/>
  <c r="AN69" i="319"/>
  <c r="AN68" i="319"/>
  <c r="AH13" i="319"/>
  <c r="AO14" i="319"/>
  <c r="AO12" i="319"/>
  <c r="AO16" i="319" s="1"/>
  <c r="AR13" i="319" s="1"/>
  <c r="AO15" i="319"/>
  <c r="AV23" i="320"/>
  <c r="AM23" i="320"/>
  <c r="AG23" i="320" s="1"/>
  <c r="AH25" i="318"/>
  <c r="AP23" i="318"/>
  <c r="AP26" i="318"/>
  <c r="AN57" i="320"/>
  <c r="AG58" i="319"/>
  <c r="AU58" i="319"/>
  <c r="AV13" i="321"/>
  <c r="AM13" i="321"/>
  <c r="AG13" i="321" s="1"/>
  <c r="AH58" i="323"/>
  <c r="AP59" i="323"/>
  <c r="AP56" i="323"/>
  <c r="AP60" i="323" s="1"/>
  <c r="AR58" i="323" s="1"/>
  <c r="AP57" i="323"/>
  <c r="AU14" i="322"/>
  <c r="AG14" i="322"/>
  <c r="AH15" i="322" s="1"/>
  <c r="AW57" i="322"/>
  <c r="AM57" i="322"/>
  <c r="AU70" i="323"/>
  <c r="AN57" i="322"/>
  <c r="AC70" i="323"/>
  <c r="AK70" i="323"/>
  <c r="AN24" i="325"/>
  <c r="AN26" i="325"/>
  <c r="AU59" i="325"/>
  <c r="AG59" i="325"/>
  <c r="AH57" i="325" s="1"/>
  <c r="AJ67" i="323"/>
  <c r="AF67" i="323"/>
  <c r="AE67" i="323"/>
  <c r="AD67" i="323"/>
  <c r="AO67" i="323"/>
  <c r="AD68" i="323"/>
  <c r="AV46" i="323"/>
  <c r="AM46" i="323"/>
  <c r="AG46" i="323" s="1"/>
  <c r="AG14" i="321"/>
  <c r="AU14" i="321"/>
  <c r="AM46" i="324"/>
  <c r="AG46" i="324" s="1"/>
  <c r="AG50" i="324" s="1"/>
  <c r="AV46" i="324"/>
  <c r="AG47" i="324"/>
  <c r="AU47" i="324"/>
  <c r="AG61" i="325"/>
  <c r="AN58" i="325"/>
  <c r="AN57" i="325"/>
  <c r="AQ12" i="323"/>
  <c r="AQ16" i="323" s="1"/>
  <c r="AR15" i="323" s="1"/>
  <c r="AN14" i="320"/>
  <c r="AM47" i="325"/>
  <c r="AG47" i="325" s="1"/>
  <c r="AH46" i="325" s="1"/>
  <c r="AV47" i="325"/>
  <c r="AO69" i="325"/>
  <c r="AH14" i="314"/>
  <c r="AP15" i="314"/>
  <c r="AP13" i="314"/>
  <c r="AP12" i="314"/>
  <c r="AP16" i="314" s="1"/>
  <c r="AR14" i="314" s="1"/>
  <c r="AH25" i="315"/>
  <c r="AP24" i="315"/>
  <c r="AP23" i="315"/>
  <c r="AP26" i="315"/>
  <c r="AH46" i="317"/>
  <c r="AO48" i="317"/>
  <c r="AO45" i="317"/>
  <c r="AO47" i="317"/>
  <c r="AQ14" i="317"/>
  <c r="AQ13" i="317"/>
  <c r="AQ12" i="317"/>
  <c r="AQ16" i="317" s="1"/>
  <c r="AR15" i="317" s="1"/>
  <c r="AH57" i="317"/>
  <c r="AO56" i="317"/>
  <c r="AO59" i="317"/>
  <c r="AO58" i="317"/>
  <c r="AH13" i="314"/>
  <c r="AO15" i="314"/>
  <c r="AO14" i="314"/>
  <c r="AO12" i="314"/>
  <c r="AO16" i="314" s="1"/>
  <c r="AR13" i="314" s="1"/>
  <c r="AH59" i="315"/>
  <c r="AQ56" i="315"/>
  <c r="AQ58" i="315"/>
  <c r="AQ57" i="315"/>
  <c r="AG50" i="316"/>
  <c r="AH45" i="316"/>
  <c r="AN47" i="316"/>
  <c r="AN46" i="316"/>
  <c r="AN49" i="316" s="1"/>
  <c r="AR45" i="316" s="1"/>
  <c r="AN48" i="316"/>
  <c r="AN70" i="317"/>
  <c r="AN68" i="317"/>
  <c r="AH48" i="316"/>
  <c r="AQ46" i="316"/>
  <c r="AQ45" i="316"/>
  <c r="AQ49" i="316" s="1"/>
  <c r="AR48" i="316" s="1"/>
  <c r="AQ47" i="316"/>
  <c r="AO59" i="316"/>
  <c r="AO58" i="316"/>
  <c r="AO56" i="316"/>
  <c r="AH15" i="316"/>
  <c r="AQ13" i="316"/>
  <c r="AQ12" i="316"/>
  <c r="AQ16" i="316" s="1"/>
  <c r="AR15" i="316" s="1"/>
  <c r="AQ14" i="316"/>
  <c r="AH14" i="315"/>
  <c r="AP12" i="315"/>
  <c r="AP15" i="315"/>
  <c r="AP13" i="315"/>
  <c r="AG39" i="314"/>
  <c r="AH34" i="314"/>
  <c r="AN35" i="314"/>
  <c r="AN38" i="314" s="1"/>
  <c r="AR34" i="314" s="1"/>
  <c r="AN37" i="314"/>
  <c r="AN36" i="314"/>
  <c r="AN37" i="316"/>
  <c r="AN35" i="316"/>
  <c r="AN36" i="316"/>
  <c r="AH46" i="314"/>
  <c r="AO48" i="314"/>
  <c r="AO45" i="314"/>
  <c r="AO47" i="314"/>
  <c r="AG17" i="315"/>
  <c r="AH12" i="315"/>
  <c r="AN15" i="315"/>
  <c r="AN14" i="315"/>
  <c r="AN13" i="315"/>
  <c r="AN16" i="315" s="1"/>
  <c r="AR12" i="315" s="1"/>
  <c r="AN46" i="315"/>
  <c r="AN48" i="315"/>
  <c r="AN47" i="315"/>
  <c r="AH23" i="315"/>
  <c r="AG28" i="315"/>
  <c r="AN25" i="315"/>
  <c r="AN26" i="315"/>
  <c r="AN24" i="315"/>
  <c r="AH24" i="315"/>
  <c r="AO23" i="315"/>
  <c r="AO27" i="315" s="1"/>
  <c r="AR24" i="315" s="1"/>
  <c r="AO25" i="315"/>
  <c r="AO26" i="315"/>
  <c r="AQ23" i="316"/>
  <c r="AQ27" i="316" s="1"/>
  <c r="AR26" i="316" s="1"/>
  <c r="AQ24" i="316"/>
  <c r="AQ25" i="316"/>
  <c r="AH46" i="316"/>
  <c r="AO48" i="316"/>
  <c r="AO45" i="316"/>
  <c r="AO47" i="316"/>
  <c r="AO45" i="315"/>
  <c r="AO49" i="315" s="1"/>
  <c r="AR46" i="315" s="1"/>
  <c r="AO48" i="315"/>
  <c r="AO47" i="315"/>
  <c r="AH12" i="314"/>
  <c r="AG17" i="314"/>
  <c r="AN15" i="314"/>
  <c r="AN13" i="314"/>
  <c r="AN14" i="314"/>
  <c r="AH37" i="314"/>
  <c r="AQ36" i="314"/>
  <c r="AQ35" i="314"/>
  <c r="AQ34" i="314"/>
  <c r="AH48" i="317"/>
  <c r="AQ45" i="317"/>
  <c r="AQ49" i="317" s="1"/>
  <c r="AR48" i="317" s="1"/>
  <c r="AQ47" i="317"/>
  <c r="AQ46" i="317"/>
  <c r="AH56" i="315"/>
  <c r="AG61" i="315"/>
  <c r="AN59" i="315"/>
  <c r="AN58" i="315"/>
  <c r="AN57" i="315"/>
  <c r="AN60" i="315" s="1"/>
  <c r="AR56" i="315" s="1"/>
  <c r="AP57" i="316"/>
  <c r="AP59" i="316"/>
  <c r="AP56" i="316"/>
  <c r="AP60" i="316" s="1"/>
  <c r="AR58" i="316" s="1"/>
  <c r="AH24" i="317"/>
  <c r="AO25" i="317"/>
  <c r="AO23" i="317"/>
  <c r="AO26" i="317"/>
  <c r="AH24" i="314"/>
  <c r="AO25" i="314"/>
  <c r="AO26" i="314"/>
  <c r="AO23" i="314"/>
  <c r="AO27" i="314" s="1"/>
  <c r="AR24" i="314" s="1"/>
  <c r="AG61" i="314"/>
  <c r="AH56" i="314"/>
  <c r="AN57" i="314"/>
  <c r="AN59" i="314"/>
  <c r="AN58" i="314"/>
  <c r="AH37" i="315"/>
  <c r="AQ34" i="315"/>
  <c r="AQ35" i="315"/>
  <c r="AQ36" i="315"/>
  <c r="AN26" i="316"/>
  <c r="AN25" i="316"/>
  <c r="AN24" i="316"/>
  <c r="AQ57" i="316"/>
  <c r="AQ58" i="316"/>
  <c r="AQ56" i="316"/>
  <c r="AH47" i="314"/>
  <c r="AP45" i="314"/>
  <c r="AP49" i="314" s="1"/>
  <c r="AR47" i="314" s="1"/>
  <c r="AP48" i="314"/>
  <c r="AP46" i="314"/>
  <c r="AH48" i="314"/>
  <c r="AQ46" i="314"/>
  <c r="AQ45" i="314"/>
  <c r="AQ47" i="314"/>
  <c r="AH14" i="316"/>
  <c r="AP13" i="316"/>
  <c r="AP15" i="316"/>
  <c r="AP12" i="316"/>
  <c r="AG72" i="315"/>
  <c r="AN70" i="315"/>
  <c r="AN68" i="315"/>
  <c r="AN69" i="315"/>
  <c r="AH25" i="317"/>
  <c r="AP24" i="317"/>
  <c r="AP26" i="317"/>
  <c r="AP23" i="317"/>
  <c r="AP27" i="317" s="1"/>
  <c r="AR25" i="317" s="1"/>
  <c r="AO67" i="317"/>
  <c r="AQ68" i="314"/>
  <c r="AQ67" i="314"/>
  <c r="AU25" i="316"/>
  <c r="AV36" i="317"/>
  <c r="AM36" i="317"/>
  <c r="AG36" i="317" s="1"/>
  <c r="AN70" i="314"/>
  <c r="AN68" i="314"/>
  <c r="AH13" i="316"/>
  <c r="AO12" i="316"/>
  <c r="AO15" i="316"/>
  <c r="AO14" i="316"/>
  <c r="AH47" i="316"/>
  <c r="AP45" i="316"/>
  <c r="AP46" i="316"/>
  <c r="AP48" i="316"/>
  <c r="AU70" i="316"/>
  <c r="AG70" i="316"/>
  <c r="AH35" i="314"/>
  <c r="AO37" i="314"/>
  <c r="AO34" i="314"/>
  <c r="AO36" i="314"/>
  <c r="AH58" i="315"/>
  <c r="AP59" i="315"/>
  <c r="AP56" i="315"/>
  <c r="AP57" i="315"/>
  <c r="AH68" i="315"/>
  <c r="AO67" i="315"/>
  <c r="AO69" i="315"/>
  <c r="AV35" i="316"/>
  <c r="AM35" i="316"/>
  <c r="AG35" i="316" s="1"/>
  <c r="AH47" i="317"/>
  <c r="AP45" i="317"/>
  <c r="AP48" i="317"/>
  <c r="AP46" i="317"/>
  <c r="AV68" i="314"/>
  <c r="AM68" i="314"/>
  <c r="AG68" i="314" s="1"/>
  <c r="AQ69" i="314"/>
  <c r="AO70" i="315"/>
  <c r="AU67" i="316"/>
  <c r="AG67" i="316"/>
  <c r="AV69" i="314"/>
  <c r="AM69" i="314"/>
  <c r="AG69" i="314" s="1"/>
  <c r="AG68" i="316"/>
  <c r="AU68" i="316"/>
  <c r="AH13" i="315"/>
  <c r="AO15" i="315"/>
  <c r="AO14" i="315"/>
  <c r="AO12" i="315"/>
  <c r="AH25" i="314"/>
  <c r="AP24" i="314"/>
  <c r="AP23" i="314"/>
  <c r="AP26" i="314"/>
  <c r="AH15" i="314"/>
  <c r="AQ12" i="314"/>
  <c r="AQ16" i="314" s="1"/>
  <c r="AR15" i="314" s="1"/>
  <c r="AQ13" i="314"/>
  <c r="AQ14" i="314"/>
  <c r="AQ45" i="315"/>
  <c r="AQ46" i="315"/>
  <c r="AG50" i="317"/>
  <c r="AH45" i="317"/>
  <c r="AN46" i="317"/>
  <c r="AN49" i="317" s="1"/>
  <c r="AR45" i="317" s="1"/>
  <c r="AN47" i="317"/>
  <c r="AN48" i="317"/>
  <c r="AW25" i="316"/>
  <c r="AM25" i="316"/>
  <c r="AG25" i="316" s="1"/>
  <c r="AH26" i="314"/>
  <c r="AQ23" i="314"/>
  <c r="AQ24" i="314"/>
  <c r="AQ25" i="314"/>
  <c r="AH15" i="315"/>
  <c r="AQ14" i="315"/>
  <c r="AQ13" i="315"/>
  <c r="AQ12" i="315"/>
  <c r="AQ16" i="315" s="1"/>
  <c r="AR15" i="315" s="1"/>
  <c r="AH36" i="315"/>
  <c r="AP35" i="315"/>
  <c r="AP34" i="315"/>
  <c r="AP37" i="315"/>
  <c r="AG61" i="317"/>
  <c r="AH56" i="317"/>
  <c r="AN58" i="317"/>
  <c r="AN57" i="317"/>
  <c r="AN60" i="317" s="1"/>
  <c r="AR56" i="317" s="1"/>
  <c r="AN59" i="317"/>
  <c r="AP67" i="315"/>
  <c r="AP68" i="315"/>
  <c r="AP70" i="315"/>
  <c r="AQ35" i="316"/>
  <c r="AQ36" i="316"/>
  <c r="AQ34" i="316"/>
  <c r="AE69" i="317"/>
  <c r="AD69" i="317"/>
  <c r="AJ69" i="317"/>
  <c r="AF69" i="317"/>
  <c r="AE68" i="317"/>
  <c r="AN69" i="317"/>
  <c r="AO69" i="317"/>
  <c r="AE67" i="317"/>
  <c r="AG36" i="316"/>
  <c r="AU36" i="316"/>
  <c r="AH57" i="314"/>
  <c r="AO56" i="314"/>
  <c r="AO60" i="314" s="1"/>
  <c r="AR57" i="314" s="1"/>
  <c r="AO59" i="314"/>
  <c r="AO58" i="314"/>
  <c r="AV69" i="316"/>
  <c r="AM69" i="316"/>
  <c r="AG69" i="316" s="1"/>
  <c r="AL69" i="317"/>
  <c r="AC69" i="317"/>
  <c r="AH57" i="315"/>
  <c r="AO59" i="315"/>
  <c r="AO58" i="315"/>
  <c r="AO56" i="315"/>
  <c r="AU37" i="317"/>
  <c r="AG37" i="317"/>
  <c r="AG24" i="316"/>
  <c r="AG28" i="316" s="1"/>
  <c r="AU24" i="316"/>
  <c r="AH26" i="315"/>
  <c r="AQ23" i="315"/>
  <c r="AQ24" i="315"/>
  <c r="AQ25" i="315"/>
  <c r="AG47" i="315"/>
  <c r="AU47" i="315"/>
  <c r="AG17" i="317"/>
  <c r="AN15" i="317"/>
  <c r="AN14" i="317"/>
  <c r="AN13" i="317"/>
  <c r="AN16" i="317" s="1"/>
  <c r="AR12" i="317" s="1"/>
  <c r="AG50" i="314"/>
  <c r="AH45" i="314"/>
  <c r="AN48" i="314"/>
  <c r="AN47" i="314"/>
  <c r="AN46" i="314"/>
  <c r="AH36" i="314"/>
  <c r="AP37" i="314"/>
  <c r="AP34" i="314"/>
  <c r="AP38" i="314" s="1"/>
  <c r="AR36" i="314" s="1"/>
  <c r="AP35" i="314"/>
  <c r="AU56" i="316"/>
  <c r="AG56" i="316"/>
  <c r="AH23" i="314"/>
  <c r="AG28" i="314"/>
  <c r="AN25" i="314"/>
  <c r="AN26" i="314"/>
  <c r="AN24" i="314"/>
  <c r="AN27" i="314" s="1"/>
  <c r="AR23" i="314" s="1"/>
  <c r="AG39" i="315"/>
  <c r="AH34" i="315"/>
  <c r="AN37" i="315"/>
  <c r="AN35" i="315"/>
  <c r="AN38" i="315" s="1"/>
  <c r="AR34" i="315" s="1"/>
  <c r="AN36" i="315"/>
  <c r="AP15" i="317"/>
  <c r="AP13" i="317"/>
  <c r="AP12" i="317"/>
  <c r="AH23" i="317"/>
  <c r="AG28" i="317"/>
  <c r="AN24" i="317"/>
  <c r="AN27" i="317" s="1"/>
  <c r="AR23" i="317" s="1"/>
  <c r="AN25" i="317"/>
  <c r="AN26" i="317"/>
  <c r="AU70" i="317"/>
  <c r="AG70" i="317"/>
  <c r="AH59" i="314"/>
  <c r="AQ57" i="314"/>
  <c r="AQ56" i="314"/>
  <c r="AQ58" i="314"/>
  <c r="AH35" i="315"/>
  <c r="AO36" i="315"/>
  <c r="AO37" i="315"/>
  <c r="AO34" i="315"/>
  <c r="AO38" i="315" s="1"/>
  <c r="AR35" i="315" s="1"/>
  <c r="AU35" i="317"/>
  <c r="AG35" i="317"/>
  <c r="AG39" i="317" s="1"/>
  <c r="AH58" i="317"/>
  <c r="AP59" i="317"/>
  <c r="AP57" i="317"/>
  <c r="AP56" i="317"/>
  <c r="AP60" i="317" s="1"/>
  <c r="AR58" i="317" s="1"/>
  <c r="AO70" i="317"/>
  <c r="AH58" i="314"/>
  <c r="AP56" i="314"/>
  <c r="AP59" i="314"/>
  <c r="AP57" i="314"/>
  <c r="AG17" i="316"/>
  <c r="AH12" i="316"/>
  <c r="AN15" i="316"/>
  <c r="AN14" i="316"/>
  <c r="AN13" i="316"/>
  <c r="AV13" i="317"/>
  <c r="AM13" i="317"/>
  <c r="AG13" i="317" s="1"/>
  <c r="AH14" i="317" s="1"/>
  <c r="AH59" i="317"/>
  <c r="AQ56" i="317"/>
  <c r="AQ58" i="317"/>
  <c r="AQ57" i="317"/>
  <c r="AQ47" i="315"/>
  <c r="AU70" i="315"/>
  <c r="AG70" i="315"/>
  <c r="AF70" i="317"/>
  <c r="AU69" i="314"/>
  <c r="AH34" i="317"/>
  <c r="AN36" i="317"/>
  <c r="AN38" i="317" s="1"/>
  <c r="AR34" i="317" s="1"/>
  <c r="AH26" i="317"/>
  <c r="AQ24" i="317"/>
  <c r="AQ23" i="317"/>
  <c r="AQ25" i="317"/>
  <c r="AH59" i="313"/>
  <c r="AQ56" i="313"/>
  <c r="AQ60" i="313" s="1"/>
  <c r="AR59" i="313" s="1"/>
  <c r="AQ58" i="313"/>
  <c r="AQ57" i="313"/>
  <c r="AP45" i="313"/>
  <c r="AP49" i="313" s="1"/>
  <c r="AR47" i="313" s="1"/>
  <c r="AP48" i="313"/>
  <c r="AP46" i="313"/>
  <c r="AH12" i="312"/>
  <c r="AG17" i="312"/>
  <c r="AN14" i="312"/>
  <c r="AN13" i="312"/>
  <c r="AN15" i="312"/>
  <c r="AG17" i="313"/>
  <c r="AH12" i="313"/>
  <c r="AN15" i="313"/>
  <c r="AN14" i="313"/>
  <c r="AN13" i="313"/>
  <c r="AN16" i="313" s="1"/>
  <c r="AR12" i="313" s="1"/>
  <c r="AQ23" i="313"/>
  <c r="AQ25" i="313"/>
  <c r="AQ24" i="313"/>
  <c r="AH47" i="312"/>
  <c r="AP48" i="312"/>
  <c r="AP46" i="312"/>
  <c r="AP45" i="312"/>
  <c r="AP49" i="312" s="1"/>
  <c r="AR47" i="312" s="1"/>
  <c r="AH37" i="312"/>
  <c r="AQ36" i="312"/>
  <c r="AQ35" i="312"/>
  <c r="AQ34" i="312"/>
  <c r="AQ38" i="312" s="1"/>
  <c r="AR37" i="312" s="1"/>
  <c r="AH14" i="313"/>
  <c r="AP15" i="313"/>
  <c r="AP12" i="313"/>
  <c r="AP13" i="313"/>
  <c r="AN24" i="313"/>
  <c r="AN25" i="313"/>
  <c r="AN26" i="313"/>
  <c r="AO56" i="312"/>
  <c r="AO59" i="312"/>
  <c r="AO58" i="312"/>
  <c r="AH36" i="312"/>
  <c r="AP37" i="312"/>
  <c r="AP35" i="312"/>
  <c r="AP34" i="312"/>
  <c r="AO36" i="313"/>
  <c r="AO34" i="313"/>
  <c r="AO38" i="313" s="1"/>
  <c r="AR35" i="313" s="1"/>
  <c r="AO37" i="313"/>
  <c r="AH14" i="312"/>
  <c r="AP15" i="312"/>
  <c r="AP13" i="312"/>
  <c r="AP12" i="312"/>
  <c r="AH15" i="312"/>
  <c r="AQ12" i="312"/>
  <c r="AQ14" i="312"/>
  <c r="AQ13" i="312"/>
  <c r="AG50" i="312"/>
  <c r="AH45" i="312"/>
  <c r="AN47" i="312"/>
  <c r="AN46" i="312"/>
  <c r="AN48" i="312"/>
  <c r="AH15" i="313"/>
  <c r="AQ13" i="313"/>
  <c r="AQ12" i="313"/>
  <c r="AQ14" i="313"/>
  <c r="AV24" i="313"/>
  <c r="AM24" i="313"/>
  <c r="AG24" i="313" s="1"/>
  <c r="AH26" i="313" s="1"/>
  <c r="AQ57" i="312"/>
  <c r="AQ56" i="312"/>
  <c r="AQ60" i="312" s="1"/>
  <c r="AR59" i="312" s="1"/>
  <c r="AN59" i="312"/>
  <c r="AN57" i="312"/>
  <c r="AN60" i="312" s="1"/>
  <c r="AR56" i="312" s="1"/>
  <c r="AG36" i="313"/>
  <c r="AH35" i="313" s="1"/>
  <c r="AU36" i="313"/>
  <c r="AU46" i="313"/>
  <c r="AG46" i="313"/>
  <c r="AH48" i="313" s="1"/>
  <c r="AU70" i="313"/>
  <c r="AQ58" i="312"/>
  <c r="AN49" i="313"/>
  <c r="AR45" i="313" s="1"/>
  <c r="AH13" i="312"/>
  <c r="AO15" i="312"/>
  <c r="AO14" i="312"/>
  <c r="AO12" i="312"/>
  <c r="AO16" i="312" s="1"/>
  <c r="AR13" i="312" s="1"/>
  <c r="AH13" i="313"/>
  <c r="AO15" i="313"/>
  <c r="AO14" i="313"/>
  <c r="AO12" i="313"/>
  <c r="AO16" i="313" s="1"/>
  <c r="AR13" i="313" s="1"/>
  <c r="AV70" i="312"/>
  <c r="AM70" i="312"/>
  <c r="AH56" i="313"/>
  <c r="AN58" i="313"/>
  <c r="AN60" i="313" s="1"/>
  <c r="AR56" i="313" s="1"/>
  <c r="AN59" i="313"/>
  <c r="AP59" i="313"/>
  <c r="AP56" i="313"/>
  <c r="AP60" i="313" s="1"/>
  <c r="AR58" i="313" s="1"/>
  <c r="AM25" i="313"/>
  <c r="AG25" i="313" s="1"/>
  <c r="AV25" i="313"/>
  <c r="AM70" i="313"/>
  <c r="AG70" i="313" s="1"/>
  <c r="AV70" i="313"/>
  <c r="AQ47" i="313"/>
  <c r="AQ45" i="313"/>
  <c r="AQ49" i="313" s="1"/>
  <c r="AR48" i="313" s="1"/>
  <c r="AG57" i="313"/>
  <c r="AG61" i="313" s="1"/>
  <c r="AU57" i="313"/>
  <c r="AP57" i="313"/>
  <c r="AV23" i="312"/>
  <c r="AM23" i="312"/>
  <c r="AG23" i="312" s="1"/>
  <c r="AO69" i="312"/>
  <c r="AO67" i="312"/>
  <c r="AO71" i="312" s="1"/>
  <c r="AR68" i="312" s="1"/>
  <c r="AH26" i="312"/>
  <c r="AQ25" i="312"/>
  <c r="AQ24" i="312"/>
  <c r="AQ23" i="312"/>
  <c r="AQ27" i="312" s="1"/>
  <c r="AR26" i="312" s="1"/>
  <c r="AH25" i="312"/>
  <c r="AP23" i="312"/>
  <c r="AP24" i="312"/>
  <c r="AP26" i="312"/>
  <c r="AN69" i="312"/>
  <c r="AN68" i="312"/>
  <c r="AN71" i="312" s="1"/>
  <c r="AR67" i="312" s="1"/>
  <c r="AW69" i="312"/>
  <c r="AM69" i="312"/>
  <c r="AG69" i="312" s="1"/>
  <c r="AH34" i="313"/>
  <c r="AN36" i="313"/>
  <c r="AN35" i="313"/>
  <c r="AN37" i="313"/>
  <c r="AH37" i="313"/>
  <c r="AQ36" i="313"/>
  <c r="AQ35" i="313"/>
  <c r="AQ34" i="313"/>
  <c r="AQ38" i="313" s="1"/>
  <c r="AR37" i="313" s="1"/>
  <c r="AV67" i="313"/>
  <c r="AM67" i="313"/>
  <c r="AG67" i="313" s="1"/>
  <c r="AH46" i="312"/>
  <c r="AO48" i="312"/>
  <c r="AO45" i="312"/>
  <c r="AO49" i="312" s="1"/>
  <c r="AR46" i="312" s="1"/>
  <c r="AO47" i="312"/>
  <c r="AH48" i="312"/>
  <c r="AQ45" i="312"/>
  <c r="AQ49" i="312" s="1"/>
  <c r="AR48" i="312" s="1"/>
  <c r="AQ47" i="312"/>
  <c r="AQ46" i="312"/>
  <c r="AU69" i="313"/>
  <c r="AH24" i="312"/>
  <c r="AO23" i="312"/>
  <c r="AO25" i="312"/>
  <c r="AO26" i="312"/>
  <c r="AG39" i="312"/>
  <c r="AH34" i="312"/>
  <c r="AN36" i="312"/>
  <c r="AN35" i="312"/>
  <c r="AN38" i="312" s="1"/>
  <c r="AR34" i="312" s="1"/>
  <c r="AN37" i="312"/>
  <c r="AV69" i="313"/>
  <c r="AM69" i="313"/>
  <c r="AG69" i="313" s="1"/>
  <c r="AO67" i="313"/>
  <c r="AO71" i="313" s="1"/>
  <c r="AR68" i="313" s="1"/>
  <c r="AH35" i="312"/>
  <c r="AO34" i="312"/>
  <c r="AO36" i="312"/>
  <c r="AO37" i="312"/>
  <c r="AN70" i="312"/>
  <c r="AU58" i="312"/>
  <c r="AG58" i="312"/>
  <c r="AU70" i="312"/>
  <c r="AG70" i="312"/>
  <c r="AN69" i="311"/>
  <c r="AN68" i="311"/>
  <c r="AN71" i="311" s="1"/>
  <c r="AR67" i="311" s="1"/>
  <c r="AN70" i="311"/>
  <c r="AO36" i="311"/>
  <c r="AO37" i="311"/>
  <c r="AO34" i="311"/>
  <c r="AG50" i="311"/>
  <c r="AH45" i="311"/>
  <c r="AN47" i="311"/>
  <c r="AN46" i="311"/>
  <c r="AN49" i="311" s="1"/>
  <c r="AR45" i="311" s="1"/>
  <c r="AN48" i="311"/>
  <c r="AO25" i="311"/>
  <c r="AO26" i="311"/>
  <c r="AO23" i="311"/>
  <c r="AH47" i="311"/>
  <c r="AP45" i="311"/>
  <c r="AP48" i="311"/>
  <c r="AP46" i="311"/>
  <c r="AH13" i="311"/>
  <c r="AO15" i="311"/>
  <c r="AO14" i="311"/>
  <c r="AO12" i="311"/>
  <c r="AQ25" i="311"/>
  <c r="AQ24" i="311"/>
  <c r="AQ23" i="311"/>
  <c r="AP26" i="311"/>
  <c r="AP24" i="311"/>
  <c r="AP23" i="311"/>
  <c r="AH48" i="311"/>
  <c r="AQ46" i="311"/>
  <c r="AQ45" i="311"/>
  <c r="AQ49" i="311" s="1"/>
  <c r="AR48" i="311" s="1"/>
  <c r="AQ47" i="311"/>
  <c r="AO59" i="311"/>
  <c r="AO58" i="311"/>
  <c r="AO56" i="311"/>
  <c r="AG70" i="311"/>
  <c r="AU70" i="311"/>
  <c r="AP57" i="311"/>
  <c r="AP59" i="311"/>
  <c r="AP56" i="311"/>
  <c r="AP60" i="311" s="1"/>
  <c r="AR58" i="311" s="1"/>
  <c r="AH14" i="311"/>
  <c r="AP15" i="311"/>
  <c r="AP13" i="311"/>
  <c r="AP12" i="311"/>
  <c r="AP16" i="311" s="1"/>
  <c r="AR14" i="311" s="1"/>
  <c r="AV70" i="311"/>
  <c r="AM70" i="311"/>
  <c r="AQ58" i="311"/>
  <c r="AQ57" i="311"/>
  <c r="AQ34" i="311"/>
  <c r="AQ36" i="311"/>
  <c r="AQ35" i="311"/>
  <c r="AH46" i="311"/>
  <c r="AO47" i="311"/>
  <c r="AO45" i="311"/>
  <c r="AO49" i="311" s="1"/>
  <c r="AR46" i="311" s="1"/>
  <c r="AO48" i="311"/>
  <c r="AQ56" i="311"/>
  <c r="AG69" i="311"/>
  <c r="AU69" i="311"/>
  <c r="AG17" i="311"/>
  <c r="AH12" i="311"/>
  <c r="AN13" i="311"/>
  <c r="AN14" i="311"/>
  <c r="AN15" i="311"/>
  <c r="AV56" i="311"/>
  <c r="AM56" i="311"/>
  <c r="AG56" i="311" s="1"/>
  <c r="AV68" i="311"/>
  <c r="AM68" i="311"/>
  <c r="AG68" i="311" s="1"/>
  <c r="AH15" i="311"/>
  <c r="AQ13" i="311"/>
  <c r="AQ12" i="311"/>
  <c r="AQ16" i="311" s="1"/>
  <c r="AR15" i="311" s="1"/>
  <c r="AQ14" i="311"/>
  <c r="AU56" i="311"/>
  <c r="AG23" i="311"/>
  <c r="AH24" i="311" s="1"/>
  <c r="AU23" i="311"/>
  <c r="AP35" i="311"/>
  <c r="AP38" i="311" s="1"/>
  <c r="AR36" i="311" s="1"/>
  <c r="AP37" i="311"/>
  <c r="AU34" i="311"/>
  <c r="AG34" i="311"/>
  <c r="AO38" i="307"/>
  <c r="AR35" i="307" s="1"/>
  <c r="AH15" i="307"/>
  <c r="AQ13" i="307"/>
  <c r="AQ12" i="307"/>
  <c r="AQ14" i="307"/>
  <c r="AH36" i="307"/>
  <c r="AP35" i="307"/>
  <c r="AP37" i="307"/>
  <c r="AP34" i="307"/>
  <c r="AH35" i="307"/>
  <c r="AP23" i="307"/>
  <c r="AP26" i="307"/>
  <c r="AP24" i="307"/>
  <c r="AH58" i="307"/>
  <c r="AP59" i="307"/>
  <c r="AP56" i="307"/>
  <c r="AP57" i="307"/>
  <c r="AQ46" i="307"/>
  <c r="AQ47" i="307"/>
  <c r="AQ45" i="307"/>
  <c r="AO47" i="307"/>
  <c r="AO48" i="307"/>
  <c r="AO45" i="307"/>
  <c r="AG17" i="307"/>
  <c r="AH12" i="307"/>
  <c r="AN14" i="307"/>
  <c r="AN13" i="307"/>
  <c r="AN15" i="307"/>
  <c r="AO70" i="307"/>
  <c r="AO69" i="307"/>
  <c r="AO67" i="307"/>
  <c r="AO71" i="307" s="1"/>
  <c r="AR68" i="307" s="1"/>
  <c r="AV23" i="307"/>
  <c r="AM23" i="307"/>
  <c r="AG23" i="307" s="1"/>
  <c r="AH25" i="307" s="1"/>
  <c r="AH56" i="307"/>
  <c r="AG61" i="307"/>
  <c r="AN59" i="307"/>
  <c r="AN57" i="307"/>
  <c r="AN58" i="307"/>
  <c r="AP46" i="307"/>
  <c r="AP49" i="307" s="1"/>
  <c r="AR47" i="307" s="1"/>
  <c r="AP48" i="307"/>
  <c r="AH57" i="307"/>
  <c r="AO59" i="307"/>
  <c r="AO58" i="307"/>
  <c r="AO56" i="307"/>
  <c r="AV24" i="307"/>
  <c r="AM24" i="307"/>
  <c r="AG24" i="307" s="1"/>
  <c r="AU69" i="307"/>
  <c r="AH26" i="307"/>
  <c r="AQ24" i="307"/>
  <c r="AQ25" i="307"/>
  <c r="AQ23" i="307"/>
  <c r="AU67" i="307"/>
  <c r="AG67" i="307"/>
  <c r="AV69" i="307"/>
  <c r="AM69" i="307"/>
  <c r="AG69" i="307" s="1"/>
  <c r="AH14" i="307"/>
  <c r="AP13" i="307"/>
  <c r="AP12" i="307"/>
  <c r="AP15" i="307"/>
  <c r="AH59" i="307"/>
  <c r="AQ56" i="307"/>
  <c r="AQ58" i="307"/>
  <c r="AQ57" i="307"/>
  <c r="AV70" i="307"/>
  <c r="AM70" i="307"/>
  <c r="AU70" i="307"/>
  <c r="AG70" i="307"/>
  <c r="AH37" i="307"/>
  <c r="AQ35" i="307"/>
  <c r="AQ34" i="307"/>
  <c r="AQ36" i="307"/>
  <c r="AH13" i="307"/>
  <c r="AO12" i="307"/>
  <c r="AO15" i="307"/>
  <c r="AO14" i="307"/>
  <c r="AG45" i="307"/>
  <c r="AU45" i="307"/>
  <c r="AG39" i="307"/>
  <c r="AH34" i="307"/>
  <c r="AN37" i="307"/>
  <c r="AN35" i="307"/>
  <c r="AN36" i="307"/>
  <c r="CA39" i="66"/>
  <c r="CA38" i="66"/>
  <c r="CA31" i="66"/>
  <c r="CA30" i="66"/>
  <c r="CA23" i="66"/>
  <c r="CA22" i="66"/>
  <c r="CA15" i="66"/>
  <c r="CA14" i="66"/>
  <c r="BT40" i="66"/>
  <c r="BT37" i="66"/>
  <c r="BT36" i="66"/>
  <c r="BT32" i="66"/>
  <c r="BT29" i="66"/>
  <c r="BT28" i="66"/>
  <c r="BT24" i="66"/>
  <c r="BT20" i="66"/>
  <c r="BT17" i="66"/>
  <c r="BT13" i="66"/>
  <c r="H100" i="66"/>
  <c r="F100" i="66"/>
  <c r="D100" i="66"/>
  <c r="C100" i="66"/>
  <c r="H99" i="66"/>
  <c r="F99" i="66"/>
  <c r="D99" i="66"/>
  <c r="C99" i="66"/>
  <c r="H98" i="66"/>
  <c r="F98" i="66"/>
  <c r="D98" i="66"/>
  <c r="C98" i="66"/>
  <c r="H97" i="66"/>
  <c r="F97" i="66"/>
  <c r="D97" i="66"/>
  <c r="C97" i="66"/>
  <c r="H96" i="66"/>
  <c r="F96" i="66"/>
  <c r="D96" i="66"/>
  <c r="C96" i="66"/>
  <c r="F95" i="66"/>
  <c r="D95" i="66"/>
  <c r="C95" i="66"/>
  <c r="F94" i="66"/>
  <c r="D94" i="66"/>
  <c r="C94" i="66"/>
  <c r="F93" i="66"/>
  <c r="D93" i="66"/>
  <c r="C93" i="66"/>
  <c r="F92" i="66"/>
  <c r="D92" i="66"/>
  <c r="C92" i="66"/>
  <c r="F91" i="66"/>
  <c r="D91" i="66"/>
  <c r="C91" i="66"/>
  <c r="H90" i="66"/>
  <c r="D90" i="66"/>
  <c r="C90" i="66"/>
  <c r="H89" i="66"/>
  <c r="D89" i="66"/>
  <c r="C89" i="66"/>
  <c r="H88" i="66"/>
  <c r="F88" i="66"/>
  <c r="D88" i="66"/>
  <c r="H87" i="66"/>
  <c r="F87" i="66"/>
  <c r="D87" i="66"/>
  <c r="H86" i="66"/>
  <c r="F86" i="66"/>
  <c r="D86" i="66"/>
  <c r="H84" i="66"/>
  <c r="F84" i="66"/>
  <c r="D84" i="66"/>
  <c r="C84" i="66"/>
  <c r="C67" i="1"/>
  <c r="C69" i="1" s="1"/>
  <c r="H56" i="1"/>
  <c r="C61" i="1" s="1"/>
  <c r="C46" i="1"/>
  <c r="H34" i="1"/>
  <c r="C37" i="1" s="1"/>
  <c r="C71" i="1"/>
  <c r="H47" i="1"/>
  <c r="AH70" i="358" l="1"/>
  <c r="AQ69" i="358"/>
  <c r="AQ68" i="358"/>
  <c r="AQ67" i="358"/>
  <c r="AQ71" i="358" s="1"/>
  <c r="AR70" i="358" s="1"/>
  <c r="AH69" i="356"/>
  <c r="AP68" i="356"/>
  <c r="AP70" i="356"/>
  <c r="AP67" i="356"/>
  <c r="AP71" i="356" s="1"/>
  <c r="AR69" i="356" s="1"/>
  <c r="AH67" i="356"/>
  <c r="AH68" i="356"/>
  <c r="AH70" i="356"/>
  <c r="AG72" i="356"/>
  <c r="AH69" i="357"/>
  <c r="AP68" i="357"/>
  <c r="AP70" i="357"/>
  <c r="AP67" i="357"/>
  <c r="AP71" i="357" s="1"/>
  <c r="AR69" i="357" s="1"/>
  <c r="AP16" i="357"/>
  <c r="AR14" i="357" s="1"/>
  <c r="AP49" i="358"/>
  <c r="AR47" i="358" s="1"/>
  <c r="AQ16" i="358"/>
  <c r="AR15" i="358" s="1"/>
  <c r="AS15" i="358" s="1"/>
  <c r="AN60" i="357"/>
  <c r="AR56" i="357" s="1"/>
  <c r="AO38" i="357"/>
  <c r="AR35" i="357" s="1"/>
  <c r="AP27" i="356"/>
  <c r="AR25" i="356" s="1"/>
  <c r="AQ16" i="356"/>
  <c r="AR15" i="356" s="1"/>
  <c r="AN16" i="356"/>
  <c r="AR12" i="356" s="1"/>
  <c r="AH34" i="357"/>
  <c r="AN60" i="356"/>
  <c r="AR56" i="356" s="1"/>
  <c r="AN49" i="357"/>
  <c r="AR45" i="357" s="1"/>
  <c r="AO38" i="358"/>
  <c r="AR35" i="358" s="1"/>
  <c r="AP49" i="357"/>
  <c r="AR47" i="357" s="1"/>
  <c r="AH46" i="358"/>
  <c r="AQ27" i="356"/>
  <c r="AR26" i="356" s="1"/>
  <c r="AQ60" i="358"/>
  <c r="AR59" i="358" s="1"/>
  <c r="AO60" i="358"/>
  <c r="AR57" i="358" s="1"/>
  <c r="AO49" i="357"/>
  <c r="AR46" i="357" s="1"/>
  <c r="AP60" i="356"/>
  <c r="AR58" i="356" s="1"/>
  <c r="AP60" i="358"/>
  <c r="AR58" i="358" s="1"/>
  <c r="AS58" i="358" s="1"/>
  <c r="AO38" i="356"/>
  <c r="AR35" i="356" s="1"/>
  <c r="AP38" i="356"/>
  <c r="AR36" i="356" s="1"/>
  <c r="AN38" i="358"/>
  <c r="AR34" i="358" s="1"/>
  <c r="AO71" i="358"/>
  <c r="AR68" i="358" s="1"/>
  <c r="AQ49" i="357"/>
  <c r="AR48" i="357" s="1"/>
  <c r="AS48" i="357" s="1"/>
  <c r="AO49" i="356"/>
  <c r="AR46" i="356" s="1"/>
  <c r="AQ27" i="358"/>
  <c r="AR26" i="358" s="1"/>
  <c r="AQ38" i="358"/>
  <c r="AR37" i="358" s="1"/>
  <c r="AS37" i="358" s="1"/>
  <c r="AQ60" i="357"/>
  <c r="AR59" i="357" s="1"/>
  <c r="AH69" i="358"/>
  <c r="AP68" i="358"/>
  <c r="AP67" i="358"/>
  <c r="AP71" i="358" s="1"/>
  <c r="AR69" i="358" s="1"/>
  <c r="AP70" i="358"/>
  <c r="AN16" i="357"/>
  <c r="AR12" i="357" s="1"/>
  <c r="AO71" i="356"/>
  <c r="AR68" i="356" s="1"/>
  <c r="AO60" i="357"/>
  <c r="AR57" i="357" s="1"/>
  <c r="AS57" i="357" s="1"/>
  <c r="AN49" i="356"/>
  <c r="AR45" i="356" s="1"/>
  <c r="AP38" i="358"/>
  <c r="AR36" i="358" s="1"/>
  <c r="AN27" i="358"/>
  <c r="AR23" i="358" s="1"/>
  <c r="AH48" i="358"/>
  <c r="AQ47" i="358"/>
  <c r="AQ45" i="358"/>
  <c r="AQ49" i="358" s="1"/>
  <c r="AR48" i="358" s="1"/>
  <c r="AQ46" i="358"/>
  <c r="AO27" i="356"/>
  <c r="AR24" i="356" s="1"/>
  <c r="AS24" i="356" s="1"/>
  <c r="AO60" i="356"/>
  <c r="AR57" i="356" s="1"/>
  <c r="AG72" i="358"/>
  <c r="AP38" i="357"/>
  <c r="AR36" i="357" s="1"/>
  <c r="AN71" i="356"/>
  <c r="AR67" i="356" s="1"/>
  <c r="AQ49" i="356"/>
  <c r="AR48" i="356" s="1"/>
  <c r="AN27" i="357"/>
  <c r="AR23" i="357" s="1"/>
  <c r="AP49" i="356"/>
  <c r="AR47" i="356" s="1"/>
  <c r="AS47" i="356" s="1"/>
  <c r="AO16" i="356"/>
  <c r="AR13" i="356" s="1"/>
  <c r="AN38" i="356"/>
  <c r="AR34" i="356" s="1"/>
  <c r="AH70" i="357"/>
  <c r="AH68" i="358"/>
  <c r="AH68" i="357"/>
  <c r="AO67" i="357"/>
  <c r="AO70" i="357"/>
  <c r="AO69" i="357"/>
  <c r="AH37" i="357"/>
  <c r="AQ35" i="357"/>
  <c r="AQ34" i="357"/>
  <c r="AQ38" i="357" s="1"/>
  <c r="AR37" i="357" s="1"/>
  <c r="AS37" i="357" s="1"/>
  <c r="AQ36" i="357"/>
  <c r="AR17" i="358"/>
  <c r="AS12" i="358"/>
  <c r="AG50" i="358"/>
  <c r="AH45" i="358"/>
  <c r="AN48" i="358"/>
  <c r="AN47" i="358"/>
  <c r="AN46" i="358"/>
  <c r="AR39" i="357"/>
  <c r="AS58" i="357"/>
  <c r="AR61" i="358"/>
  <c r="AS56" i="358"/>
  <c r="AH36" i="357"/>
  <c r="AS13" i="358"/>
  <c r="AS14" i="358"/>
  <c r="AS25" i="358"/>
  <c r="AQ38" i="356"/>
  <c r="AR37" i="356" s="1"/>
  <c r="AS37" i="356" s="1"/>
  <c r="AQ71" i="356"/>
  <c r="AR70" i="356" s="1"/>
  <c r="AS70" i="356" s="1"/>
  <c r="AG72" i="357"/>
  <c r="AH35" i="357"/>
  <c r="AP16" i="356"/>
  <c r="AR14" i="356" s="1"/>
  <c r="AS14" i="356" s="1"/>
  <c r="AO16" i="357"/>
  <c r="AR13" i="357" s="1"/>
  <c r="AS13" i="357" s="1"/>
  <c r="AN71" i="358"/>
  <c r="AR67" i="358" s="1"/>
  <c r="AQ60" i="356"/>
  <c r="AR59" i="356" s="1"/>
  <c r="AS59" i="356" s="1"/>
  <c r="AQ27" i="357"/>
  <c r="AR26" i="357" s="1"/>
  <c r="AS24" i="358"/>
  <c r="AO27" i="357"/>
  <c r="AR24" i="357" s="1"/>
  <c r="AS24" i="357" s="1"/>
  <c r="AR28" i="356"/>
  <c r="AS23" i="356"/>
  <c r="AH69" i="347"/>
  <c r="AP67" i="347"/>
  <c r="AP68" i="347"/>
  <c r="AP70" i="347"/>
  <c r="AH70" i="347"/>
  <c r="AH67" i="347"/>
  <c r="AH68" i="347"/>
  <c r="AG72" i="347"/>
  <c r="AH13" i="342"/>
  <c r="AO15" i="342"/>
  <c r="AO14" i="342"/>
  <c r="AO12" i="342"/>
  <c r="AO16" i="342" s="1"/>
  <c r="AR13" i="342" s="1"/>
  <c r="AH15" i="342"/>
  <c r="AH14" i="342"/>
  <c r="AG17" i="342"/>
  <c r="AH12" i="342"/>
  <c r="AH69" i="351"/>
  <c r="AP70" i="351"/>
  <c r="AP68" i="351"/>
  <c r="AP67" i="351"/>
  <c r="AH70" i="351"/>
  <c r="AH70" i="344"/>
  <c r="AQ68" i="344"/>
  <c r="AQ67" i="344"/>
  <c r="AQ69" i="344"/>
  <c r="AH69" i="352"/>
  <c r="AP68" i="352"/>
  <c r="AP70" i="352"/>
  <c r="AP67" i="352"/>
  <c r="AP71" i="352" s="1"/>
  <c r="AR69" i="352" s="1"/>
  <c r="AG72" i="352"/>
  <c r="AH23" i="351"/>
  <c r="AG28" i="351"/>
  <c r="AN26" i="351"/>
  <c r="AN24" i="351"/>
  <c r="AN27" i="351" s="1"/>
  <c r="AR23" i="351" s="1"/>
  <c r="AN25" i="351"/>
  <c r="AH26" i="351"/>
  <c r="AH25" i="351"/>
  <c r="AH24" i="351"/>
  <c r="AH13" i="353"/>
  <c r="AO14" i="353"/>
  <c r="AO15" i="353"/>
  <c r="AO12" i="353"/>
  <c r="AO16" i="353" s="1"/>
  <c r="AR13" i="353" s="1"/>
  <c r="AH15" i="353"/>
  <c r="AG72" i="344"/>
  <c r="AH67" i="344"/>
  <c r="AN69" i="344"/>
  <c r="AN70" i="344"/>
  <c r="AN68" i="344"/>
  <c r="AH14" i="354"/>
  <c r="AP12" i="354"/>
  <c r="AP16" i="354" s="1"/>
  <c r="AR14" i="354" s="1"/>
  <c r="AP13" i="354"/>
  <c r="AP15" i="354"/>
  <c r="AH24" i="348"/>
  <c r="AO23" i="348"/>
  <c r="AO25" i="348"/>
  <c r="AO26" i="348"/>
  <c r="AV70" i="353"/>
  <c r="AM70" i="353"/>
  <c r="AG70" i="353" s="1"/>
  <c r="AG50" i="354"/>
  <c r="AN47" i="354"/>
  <c r="AH45" i="354"/>
  <c r="AN46" i="354"/>
  <c r="AN49" i="354" s="1"/>
  <c r="AR45" i="354" s="1"/>
  <c r="AN48" i="354"/>
  <c r="AH58" i="352"/>
  <c r="AP57" i="352"/>
  <c r="AP59" i="352"/>
  <c r="AP56" i="352"/>
  <c r="AH68" i="351"/>
  <c r="AO67" i="351"/>
  <c r="AO71" i="351" s="1"/>
  <c r="AR68" i="351" s="1"/>
  <c r="AO70" i="351"/>
  <c r="AO69" i="351"/>
  <c r="AG72" i="348"/>
  <c r="AH67" i="348"/>
  <c r="AN68" i="348"/>
  <c r="AN71" i="348" s="1"/>
  <c r="AR67" i="348" s="1"/>
  <c r="AN70" i="348"/>
  <c r="AN69" i="348"/>
  <c r="AH58" i="346"/>
  <c r="AP57" i="346"/>
  <c r="AP59" i="346"/>
  <c r="AP56" i="346"/>
  <c r="AH70" i="343"/>
  <c r="AQ69" i="343"/>
  <c r="AQ68" i="343"/>
  <c r="AQ67" i="343"/>
  <c r="AS15" i="343"/>
  <c r="AN60" i="355"/>
  <c r="AR56" i="355" s="1"/>
  <c r="AN16" i="355"/>
  <c r="AR12" i="355" s="1"/>
  <c r="AO16" i="343"/>
  <c r="AR13" i="343" s="1"/>
  <c r="AS13" i="343" s="1"/>
  <c r="AH13" i="354"/>
  <c r="AO15" i="354"/>
  <c r="AO14" i="354"/>
  <c r="AO12" i="354"/>
  <c r="AH69" i="348"/>
  <c r="AP68" i="348"/>
  <c r="AP70" i="348"/>
  <c r="AP67" i="348"/>
  <c r="AO60" i="348"/>
  <c r="AR57" i="348" s="1"/>
  <c r="AP49" i="346"/>
  <c r="AR47" i="346" s="1"/>
  <c r="AH56" i="353"/>
  <c r="AG61" i="353"/>
  <c r="AN57" i="353"/>
  <c r="AN60" i="353" s="1"/>
  <c r="AR56" i="353" s="1"/>
  <c r="AN58" i="353"/>
  <c r="AN59" i="353"/>
  <c r="AH67" i="351"/>
  <c r="AH70" i="348"/>
  <c r="AQ68" i="348"/>
  <c r="AQ69" i="348"/>
  <c r="AQ67" i="348"/>
  <c r="AH69" i="346"/>
  <c r="AP68" i="346"/>
  <c r="AP67" i="346"/>
  <c r="AP70" i="346"/>
  <c r="AH59" i="344"/>
  <c r="AQ56" i="344"/>
  <c r="AQ58" i="344"/>
  <c r="AQ57" i="344"/>
  <c r="AH68" i="344"/>
  <c r="AP38" i="343"/>
  <c r="AR36" i="343" s="1"/>
  <c r="AQ49" i="345"/>
  <c r="AR48" i="345" s="1"/>
  <c r="AP60" i="341"/>
  <c r="AR58" i="341" s="1"/>
  <c r="AQ49" i="349"/>
  <c r="AR48" i="349" s="1"/>
  <c r="AQ49" i="342"/>
  <c r="AR48" i="342" s="1"/>
  <c r="AH24" i="354"/>
  <c r="AO25" i="354"/>
  <c r="AO26" i="354"/>
  <c r="AO23" i="354"/>
  <c r="AP27" i="351"/>
  <c r="AR25" i="351" s="1"/>
  <c r="AH47" i="351"/>
  <c r="AP60" i="351"/>
  <c r="AR58" i="351" s="1"/>
  <c r="AH13" i="347"/>
  <c r="AO15" i="347"/>
  <c r="AO12" i="347"/>
  <c r="AO16" i="347" s="1"/>
  <c r="AR13" i="347" s="1"/>
  <c r="AO14" i="347"/>
  <c r="AP60" i="354"/>
  <c r="AR58" i="354" s="1"/>
  <c r="AO16" i="352"/>
  <c r="AR13" i="352" s="1"/>
  <c r="AH67" i="349"/>
  <c r="AP27" i="350"/>
  <c r="AR25" i="350" s="1"/>
  <c r="AN71" i="347"/>
  <c r="AR67" i="347" s="1"/>
  <c r="AH68" i="343"/>
  <c r="AO69" i="343"/>
  <c r="AO67" i="343"/>
  <c r="AO70" i="343"/>
  <c r="AN27" i="344"/>
  <c r="AR23" i="344" s="1"/>
  <c r="AN49" i="343"/>
  <c r="AR45" i="343" s="1"/>
  <c r="AG61" i="352"/>
  <c r="AH14" i="349"/>
  <c r="AP15" i="349"/>
  <c r="AP12" i="349"/>
  <c r="AP13" i="349"/>
  <c r="AH23" i="346"/>
  <c r="AG28" i="346"/>
  <c r="AN25" i="346"/>
  <c r="AN24" i="346"/>
  <c r="AN26" i="346"/>
  <c r="AN16" i="342"/>
  <c r="AR12" i="342" s="1"/>
  <c r="AH14" i="347"/>
  <c r="AH69" i="341"/>
  <c r="AP67" i="341"/>
  <c r="AP71" i="341" s="1"/>
  <c r="AR69" i="341" s="1"/>
  <c r="AP68" i="341"/>
  <c r="AP70" i="341"/>
  <c r="AH58" i="355"/>
  <c r="AQ38" i="349"/>
  <c r="AR37" i="349" s="1"/>
  <c r="AH26" i="341"/>
  <c r="AQ24" i="341"/>
  <c r="AQ23" i="341"/>
  <c r="AQ25" i="341"/>
  <c r="AG28" i="352"/>
  <c r="AH23" i="352"/>
  <c r="AN26" i="352"/>
  <c r="AN25" i="352"/>
  <c r="AN24" i="352"/>
  <c r="AQ38" i="348"/>
  <c r="AR37" i="348" s="1"/>
  <c r="AQ27" i="347"/>
  <c r="AR26" i="347" s="1"/>
  <c r="AO38" i="342"/>
  <c r="AR35" i="342" s="1"/>
  <c r="AO49" i="345"/>
  <c r="AR46" i="345" s="1"/>
  <c r="AP60" i="353"/>
  <c r="AR58" i="353" s="1"/>
  <c r="AH23" i="353"/>
  <c r="AG28" i="353"/>
  <c r="AN24" i="353"/>
  <c r="AN27" i="353" s="1"/>
  <c r="AR23" i="353" s="1"/>
  <c r="AN26" i="353"/>
  <c r="AN25" i="353"/>
  <c r="AO38" i="349"/>
  <c r="AR35" i="349" s="1"/>
  <c r="AQ49" i="348"/>
  <c r="AR48" i="348" s="1"/>
  <c r="AH36" i="351"/>
  <c r="AQ49" i="341"/>
  <c r="AR48" i="341" s="1"/>
  <c r="AH69" i="354"/>
  <c r="AP67" i="354"/>
  <c r="AP71" i="354" s="1"/>
  <c r="AR69" i="354" s="1"/>
  <c r="AP70" i="354"/>
  <c r="AP68" i="354"/>
  <c r="AH67" i="354"/>
  <c r="AP38" i="353"/>
  <c r="AR36" i="353" s="1"/>
  <c r="AO49" i="344"/>
  <c r="AR46" i="344" s="1"/>
  <c r="AO71" i="354"/>
  <c r="AR68" i="354" s="1"/>
  <c r="AO27" i="350"/>
  <c r="AR24" i="350" s="1"/>
  <c r="AO27" i="353"/>
  <c r="AR24" i="353" s="1"/>
  <c r="AH57" i="353"/>
  <c r="AH35" i="349"/>
  <c r="AN27" i="349"/>
  <c r="AR23" i="349" s="1"/>
  <c r="AN16" i="345"/>
  <c r="AR12" i="345" s="1"/>
  <c r="AQ16" i="342"/>
  <c r="AR15" i="342" s="1"/>
  <c r="AP27" i="349"/>
  <c r="AR25" i="349" s="1"/>
  <c r="AH57" i="352"/>
  <c r="AH14" i="350"/>
  <c r="AP27" i="348"/>
  <c r="AR25" i="348" s="1"/>
  <c r="AO38" i="341"/>
  <c r="AR35" i="341" s="1"/>
  <c r="AP38" i="347"/>
  <c r="AR36" i="347" s="1"/>
  <c r="AN16" i="350"/>
  <c r="AR12" i="350" s="1"/>
  <c r="AO60" i="354"/>
  <c r="AR57" i="354" s="1"/>
  <c r="AH47" i="342"/>
  <c r="AH12" i="354"/>
  <c r="AP49" i="344"/>
  <c r="AR47" i="344" s="1"/>
  <c r="AO49" i="349"/>
  <c r="AR46" i="349" s="1"/>
  <c r="AN71" i="353"/>
  <c r="AR67" i="353" s="1"/>
  <c r="AP60" i="350"/>
  <c r="AR58" i="350" s="1"/>
  <c r="AQ71" i="347"/>
  <c r="AR70" i="347" s="1"/>
  <c r="AQ49" i="343"/>
  <c r="AR48" i="343" s="1"/>
  <c r="AO49" i="346"/>
  <c r="AR46" i="346" s="1"/>
  <c r="AQ16" i="344"/>
  <c r="AR15" i="344" s="1"/>
  <c r="AO60" i="349"/>
  <c r="AR57" i="349" s="1"/>
  <c r="AN16" i="346"/>
  <c r="AR12" i="346" s="1"/>
  <c r="AN38" i="341"/>
  <c r="AR34" i="341" s="1"/>
  <c r="AN16" i="351"/>
  <c r="AR12" i="351" s="1"/>
  <c r="AP49" i="354"/>
  <c r="AR47" i="354" s="1"/>
  <c r="AP60" i="344"/>
  <c r="AR58" i="344" s="1"/>
  <c r="AH13" i="349"/>
  <c r="AO15" i="349"/>
  <c r="AO14" i="349"/>
  <c r="AO12" i="349"/>
  <c r="AO16" i="349" s="1"/>
  <c r="AR13" i="349" s="1"/>
  <c r="AH23" i="348"/>
  <c r="AG28" i="348"/>
  <c r="AN26" i="348"/>
  <c r="AN24" i="348"/>
  <c r="AN27" i="348" s="1"/>
  <c r="AR23" i="348" s="1"/>
  <c r="AN25" i="348"/>
  <c r="AH13" i="350"/>
  <c r="AO15" i="350"/>
  <c r="AO14" i="350"/>
  <c r="AO12" i="350"/>
  <c r="AG72" i="343"/>
  <c r="AH67" i="343"/>
  <c r="AN69" i="343"/>
  <c r="AN70" i="343"/>
  <c r="AN68" i="343"/>
  <c r="AH24" i="352"/>
  <c r="AO26" i="352"/>
  <c r="AO25" i="352"/>
  <c r="AO23" i="352"/>
  <c r="AO27" i="352" s="1"/>
  <c r="AR24" i="352" s="1"/>
  <c r="AH13" i="346"/>
  <c r="AH34" i="353"/>
  <c r="AG39" i="353"/>
  <c r="AN37" i="353"/>
  <c r="AN36" i="353"/>
  <c r="AN35" i="353"/>
  <c r="AN38" i="353" s="1"/>
  <c r="AR34" i="353" s="1"/>
  <c r="AH67" i="355"/>
  <c r="AG72" i="355"/>
  <c r="AN70" i="355"/>
  <c r="AN69" i="355"/>
  <c r="AN68" i="355"/>
  <c r="AH68" i="353"/>
  <c r="AO67" i="353"/>
  <c r="AO70" i="353"/>
  <c r="AO69" i="353"/>
  <c r="AH70" i="349"/>
  <c r="AQ68" i="349"/>
  <c r="AQ67" i="349"/>
  <c r="AQ69" i="349"/>
  <c r="AS59" i="351"/>
  <c r="AS57" i="342"/>
  <c r="AH37" i="355"/>
  <c r="AQ35" i="355"/>
  <c r="AQ34" i="355"/>
  <c r="AQ36" i="355"/>
  <c r="AR61" i="342"/>
  <c r="AS56" i="342"/>
  <c r="AH25" i="355"/>
  <c r="AP24" i="355"/>
  <c r="AP23" i="355"/>
  <c r="AP26" i="355"/>
  <c r="AS26" i="349"/>
  <c r="AH70" i="345"/>
  <c r="AQ69" i="345"/>
  <c r="AQ68" i="345"/>
  <c r="AQ67" i="345"/>
  <c r="AQ71" i="345" s="1"/>
  <c r="AR70" i="345" s="1"/>
  <c r="AH26" i="343"/>
  <c r="AQ24" i="343"/>
  <c r="AQ23" i="343"/>
  <c r="AQ27" i="343" s="1"/>
  <c r="AR26" i="343" s="1"/>
  <c r="AQ25" i="343"/>
  <c r="AH15" i="346"/>
  <c r="AH13" i="341"/>
  <c r="AO12" i="341"/>
  <c r="AO16" i="341" s="1"/>
  <c r="AR13" i="341" s="1"/>
  <c r="AO14" i="341"/>
  <c r="AO15" i="341"/>
  <c r="AG61" i="346"/>
  <c r="AR17" i="343"/>
  <c r="AS12" i="343"/>
  <c r="AH35" i="341"/>
  <c r="AH36" i="355"/>
  <c r="AP35" i="355"/>
  <c r="AP37" i="355"/>
  <c r="AP34" i="355"/>
  <c r="AN16" i="352"/>
  <c r="AR12" i="352" s="1"/>
  <c r="AN60" i="344"/>
  <c r="AR56" i="344" s="1"/>
  <c r="AH69" i="343"/>
  <c r="AN60" i="343"/>
  <c r="AR56" i="343" s="1"/>
  <c r="AH68" i="350"/>
  <c r="AO69" i="350"/>
  <c r="AO67" i="350"/>
  <c r="AO70" i="350"/>
  <c r="AG72" i="346"/>
  <c r="AH67" i="346"/>
  <c r="AN70" i="346"/>
  <c r="AN69" i="346"/>
  <c r="AN68" i="346"/>
  <c r="AH14" i="352"/>
  <c r="AP12" i="352"/>
  <c r="AP16" i="352" s="1"/>
  <c r="AR14" i="352" s="1"/>
  <c r="AP15" i="352"/>
  <c r="AP13" i="352"/>
  <c r="AG72" i="351"/>
  <c r="AH70" i="342"/>
  <c r="AQ69" i="342"/>
  <c r="AQ68" i="342"/>
  <c r="AQ67" i="342"/>
  <c r="AQ71" i="342" s="1"/>
  <c r="AR70" i="342" s="1"/>
  <c r="AN27" i="342"/>
  <c r="AR23" i="342" s="1"/>
  <c r="AH37" i="353"/>
  <c r="AQ35" i="353"/>
  <c r="AQ34" i="353"/>
  <c r="AQ36" i="353"/>
  <c r="AQ38" i="352"/>
  <c r="AR37" i="352" s="1"/>
  <c r="AN60" i="341"/>
  <c r="AR56" i="341" s="1"/>
  <c r="AH15" i="352"/>
  <c r="AQ13" i="352"/>
  <c r="AQ12" i="352"/>
  <c r="AQ14" i="352"/>
  <c r="AQ60" i="349"/>
  <c r="AR59" i="349" s="1"/>
  <c r="AH58" i="348"/>
  <c r="AP59" i="348"/>
  <c r="AP56" i="348"/>
  <c r="AP60" i="348" s="1"/>
  <c r="AR58" i="348" s="1"/>
  <c r="AP57" i="348"/>
  <c r="AO27" i="351"/>
  <c r="AR24" i="351" s="1"/>
  <c r="AQ27" i="354"/>
  <c r="AR26" i="354" s="1"/>
  <c r="AH36" i="350"/>
  <c r="AG72" i="349"/>
  <c r="AH57" i="341"/>
  <c r="AO56" i="341"/>
  <c r="AO59" i="341"/>
  <c r="AO58" i="341"/>
  <c r="AO60" i="351"/>
  <c r="AR57" i="351" s="1"/>
  <c r="AS57" i="351" s="1"/>
  <c r="AH26" i="350"/>
  <c r="AQ24" i="350"/>
  <c r="AQ23" i="350"/>
  <c r="AQ25" i="350"/>
  <c r="AQ60" i="347"/>
  <c r="AR59" i="347" s="1"/>
  <c r="AO60" i="344"/>
  <c r="AR57" i="344" s="1"/>
  <c r="AH69" i="355"/>
  <c r="AP70" i="355"/>
  <c r="AP67" i="355"/>
  <c r="AP71" i="355" s="1"/>
  <c r="AR69" i="355" s="1"/>
  <c r="AP68" i="355"/>
  <c r="AQ38" i="347"/>
  <c r="AR37" i="347" s="1"/>
  <c r="AN38" i="343"/>
  <c r="AR34" i="343" s="1"/>
  <c r="AH25" i="341"/>
  <c r="AP26" i="341"/>
  <c r="AP23" i="341"/>
  <c r="AP24" i="341"/>
  <c r="AH26" i="355"/>
  <c r="AN38" i="352"/>
  <c r="AR34" i="352" s="1"/>
  <c r="AO49" i="353"/>
  <c r="AR46" i="353" s="1"/>
  <c r="AH48" i="351"/>
  <c r="AH23" i="343"/>
  <c r="AP27" i="342"/>
  <c r="AR25" i="342" s="1"/>
  <c r="AH35" i="354"/>
  <c r="AO37" i="354"/>
  <c r="AO34" i="354"/>
  <c r="AO36" i="354"/>
  <c r="AH48" i="353"/>
  <c r="AQ47" i="353"/>
  <c r="AQ45" i="353"/>
  <c r="AQ46" i="353"/>
  <c r="AH47" i="353"/>
  <c r="AP46" i="353"/>
  <c r="AP45" i="353"/>
  <c r="AP48" i="353"/>
  <c r="AQ60" i="352"/>
  <c r="AR59" i="352" s="1"/>
  <c r="AN60" i="348"/>
  <c r="AR56" i="348" s="1"/>
  <c r="AH46" i="347"/>
  <c r="AO45" i="347"/>
  <c r="AO48" i="347"/>
  <c r="AO47" i="347"/>
  <c r="AP49" i="343"/>
  <c r="AR47" i="343" s="1"/>
  <c r="AP38" i="342"/>
  <c r="AR36" i="342" s="1"/>
  <c r="AN38" i="342"/>
  <c r="AR34" i="342" s="1"/>
  <c r="AQ60" i="355"/>
  <c r="AR59" i="355" s="1"/>
  <c r="AH70" i="354"/>
  <c r="AQ69" i="354"/>
  <c r="AQ67" i="354"/>
  <c r="AQ68" i="354"/>
  <c r="AQ60" i="354"/>
  <c r="AR59" i="354" s="1"/>
  <c r="AS59" i="354" s="1"/>
  <c r="AN49" i="353"/>
  <c r="AR45" i="353" s="1"/>
  <c r="AH47" i="347"/>
  <c r="AP27" i="344"/>
  <c r="AR25" i="344" s="1"/>
  <c r="AO16" i="345"/>
  <c r="AR13" i="345" s="1"/>
  <c r="AS13" i="345" s="1"/>
  <c r="AH59" i="353"/>
  <c r="AQ58" i="353"/>
  <c r="AQ57" i="353"/>
  <c r="AQ56" i="353"/>
  <c r="AG17" i="353"/>
  <c r="AH12" i="353"/>
  <c r="AN13" i="353"/>
  <c r="AN16" i="353" s="1"/>
  <c r="AR12" i="353" s="1"/>
  <c r="AN15" i="353"/>
  <c r="AN14" i="353"/>
  <c r="AG72" i="354"/>
  <c r="AH36" i="353"/>
  <c r="AO60" i="350"/>
  <c r="AR57" i="350" s="1"/>
  <c r="AS57" i="350" s="1"/>
  <c r="AH26" i="342"/>
  <c r="AQ25" i="342"/>
  <c r="AQ23" i="342"/>
  <c r="AQ24" i="342"/>
  <c r="AN71" i="352"/>
  <c r="AR67" i="352" s="1"/>
  <c r="AQ27" i="344"/>
  <c r="AR26" i="344" s="1"/>
  <c r="AP27" i="347"/>
  <c r="AR25" i="347" s="1"/>
  <c r="AG39" i="354"/>
  <c r="AH34" i="354"/>
  <c r="AN37" i="354"/>
  <c r="AN36" i="354"/>
  <c r="AN35" i="354"/>
  <c r="AN38" i="354" s="1"/>
  <c r="AR34" i="354" s="1"/>
  <c r="AO60" i="353"/>
  <c r="AR57" i="353" s="1"/>
  <c r="AO49" i="350"/>
  <c r="AR46" i="350" s="1"/>
  <c r="AH13" i="348"/>
  <c r="AO15" i="348"/>
  <c r="AO14" i="348"/>
  <c r="AO12" i="348"/>
  <c r="AH45" i="347"/>
  <c r="AG39" i="344"/>
  <c r="AH34" i="344"/>
  <c r="AN36" i="344"/>
  <c r="AN37" i="344"/>
  <c r="AN35" i="344"/>
  <c r="AN38" i="344" s="1"/>
  <c r="AR34" i="344" s="1"/>
  <c r="AS37" i="344" s="1"/>
  <c r="AQ16" i="346"/>
  <c r="AR15" i="346" s="1"/>
  <c r="AQ60" i="341"/>
  <c r="AR59" i="341" s="1"/>
  <c r="AP49" i="341"/>
  <c r="AR47" i="341" s="1"/>
  <c r="AQ16" i="350"/>
  <c r="AR15" i="350" s="1"/>
  <c r="AQ49" i="354"/>
  <c r="AR48" i="354" s="1"/>
  <c r="AS48" i="354" s="1"/>
  <c r="AQ60" i="346"/>
  <c r="AR59" i="346" s="1"/>
  <c r="AN38" i="346"/>
  <c r="AR34" i="346" s="1"/>
  <c r="AN16" i="349"/>
  <c r="AR12" i="349" s="1"/>
  <c r="AG17" i="349"/>
  <c r="AP60" i="343"/>
  <c r="AR58" i="343" s="1"/>
  <c r="AP27" i="343"/>
  <c r="AR25" i="343" s="1"/>
  <c r="AN38" i="347"/>
  <c r="AR34" i="347" s="1"/>
  <c r="AO27" i="346"/>
  <c r="AR24" i="346" s="1"/>
  <c r="AQ49" i="344"/>
  <c r="AR48" i="344" s="1"/>
  <c r="AQ16" i="355"/>
  <c r="AR15" i="355" s="1"/>
  <c r="AS15" i="355" s="1"/>
  <c r="AQ16" i="354"/>
  <c r="AR15" i="354" s="1"/>
  <c r="AP38" i="354"/>
  <c r="AR36" i="354" s="1"/>
  <c r="AP38" i="348"/>
  <c r="AR36" i="348" s="1"/>
  <c r="AO27" i="343"/>
  <c r="AR24" i="343" s="1"/>
  <c r="AG17" i="354"/>
  <c r="AH35" i="353"/>
  <c r="AH37" i="341"/>
  <c r="AH26" i="346"/>
  <c r="AH23" i="354"/>
  <c r="AQ49" i="350"/>
  <c r="AR48" i="350" s="1"/>
  <c r="AQ16" i="349"/>
  <c r="AR15" i="349" s="1"/>
  <c r="AN27" i="341"/>
  <c r="AR23" i="341" s="1"/>
  <c r="AO60" i="343"/>
  <c r="AR57" i="343" s="1"/>
  <c r="AQ16" i="347"/>
  <c r="AR15" i="347" s="1"/>
  <c r="AS15" i="347" s="1"/>
  <c r="AN49" i="344"/>
  <c r="AR45" i="344" s="1"/>
  <c r="AP49" i="345"/>
  <c r="AR47" i="345" s="1"/>
  <c r="AH25" i="352"/>
  <c r="AO27" i="342"/>
  <c r="AR24" i="342" s="1"/>
  <c r="AN38" i="355"/>
  <c r="AR34" i="355" s="1"/>
  <c r="AN27" i="355"/>
  <c r="AR23" i="355" s="1"/>
  <c r="AH70" i="355"/>
  <c r="AQ67" i="355"/>
  <c r="AQ71" i="355" s="1"/>
  <c r="AR70" i="355" s="1"/>
  <c r="AQ68" i="355"/>
  <c r="AQ69" i="355"/>
  <c r="AH68" i="341"/>
  <c r="AO67" i="341"/>
  <c r="AO71" i="341" s="1"/>
  <c r="AR68" i="341" s="1"/>
  <c r="AO70" i="341"/>
  <c r="AO69" i="341"/>
  <c r="AH59" i="343"/>
  <c r="AQ58" i="343"/>
  <c r="AQ56" i="343"/>
  <c r="AQ57" i="343"/>
  <c r="AH14" i="346"/>
  <c r="AP13" i="346"/>
  <c r="AP12" i="346"/>
  <c r="AP15" i="346"/>
  <c r="AH25" i="353"/>
  <c r="AP24" i="353"/>
  <c r="AP23" i="353"/>
  <c r="AP26" i="353"/>
  <c r="AH36" i="341"/>
  <c r="AP37" i="341"/>
  <c r="AP34" i="341"/>
  <c r="AP38" i="341" s="1"/>
  <c r="AR36" i="341" s="1"/>
  <c r="AS36" i="341" s="1"/>
  <c r="AP35" i="341"/>
  <c r="AS48" i="355"/>
  <c r="AH25" i="354"/>
  <c r="AP24" i="354"/>
  <c r="AP23" i="354"/>
  <c r="AP26" i="354"/>
  <c r="AH46" i="351"/>
  <c r="AO48" i="351"/>
  <c r="AO45" i="351"/>
  <c r="AO47" i="351"/>
  <c r="AH15" i="348"/>
  <c r="AQ13" i="348"/>
  <c r="AQ14" i="348"/>
  <c r="AQ12" i="348"/>
  <c r="AQ16" i="348" s="1"/>
  <c r="AR15" i="348" s="1"/>
  <c r="AQ38" i="343"/>
  <c r="AR37" i="343" s="1"/>
  <c r="AS37" i="343" s="1"/>
  <c r="AH69" i="344"/>
  <c r="AH56" i="343"/>
  <c r="AH47" i="352"/>
  <c r="AP46" i="352"/>
  <c r="AP45" i="352"/>
  <c r="AP49" i="352" s="1"/>
  <c r="AR47" i="352" s="1"/>
  <c r="AP48" i="352"/>
  <c r="AN16" i="347"/>
  <c r="AR12" i="347" s="1"/>
  <c r="AG17" i="341"/>
  <c r="AH12" i="341"/>
  <c r="AN14" i="341"/>
  <c r="AN15" i="341"/>
  <c r="AN13" i="341"/>
  <c r="AN16" i="341" s="1"/>
  <c r="AR12" i="341" s="1"/>
  <c r="AS14" i="341" s="1"/>
  <c r="AH70" i="352"/>
  <c r="AQ69" i="352"/>
  <c r="AQ68" i="352"/>
  <c r="AQ67" i="352"/>
  <c r="AQ71" i="352" s="1"/>
  <c r="AR70" i="352" s="1"/>
  <c r="AN71" i="351"/>
  <c r="AR67" i="351" s="1"/>
  <c r="AH68" i="348"/>
  <c r="AO69" i="348"/>
  <c r="AO67" i="348"/>
  <c r="AO71" i="348" s="1"/>
  <c r="AR68" i="348" s="1"/>
  <c r="AO70" i="348"/>
  <c r="AO38" i="347"/>
  <c r="AR35" i="347" s="1"/>
  <c r="AO27" i="347"/>
  <c r="AR24" i="347" s="1"/>
  <c r="AO38" i="346"/>
  <c r="AR35" i="346" s="1"/>
  <c r="AS35" i="346" s="1"/>
  <c r="AN60" i="345"/>
  <c r="AR56" i="345" s="1"/>
  <c r="AH57" i="355"/>
  <c r="AO59" i="355"/>
  <c r="AO58" i="355"/>
  <c r="AO56" i="355"/>
  <c r="AP49" i="355"/>
  <c r="AR47" i="355" s="1"/>
  <c r="AH69" i="353"/>
  <c r="AH34" i="351"/>
  <c r="AG39" i="351"/>
  <c r="AN35" i="351"/>
  <c r="AN37" i="351"/>
  <c r="AN36" i="351"/>
  <c r="AH26" i="352"/>
  <c r="AN49" i="346"/>
  <c r="AR45" i="346" s="1"/>
  <c r="AG72" i="345"/>
  <c r="AH67" i="345"/>
  <c r="AN69" i="345"/>
  <c r="AN70" i="345"/>
  <c r="AN68" i="345"/>
  <c r="AN71" i="345" s="1"/>
  <c r="AR67" i="345" s="1"/>
  <c r="AS15" i="345"/>
  <c r="AH14" i="351"/>
  <c r="AP15" i="351"/>
  <c r="AP12" i="351"/>
  <c r="AP13" i="351"/>
  <c r="AH12" i="348"/>
  <c r="AG17" i="348"/>
  <c r="AN13" i="348"/>
  <c r="AN15" i="348"/>
  <c r="AN14" i="348"/>
  <c r="AH13" i="344"/>
  <c r="AO15" i="344"/>
  <c r="AO14" i="344"/>
  <c r="AO12" i="344"/>
  <c r="AO16" i="344" s="1"/>
  <c r="AR13" i="344" s="1"/>
  <c r="AS13" i="344" s="1"/>
  <c r="AG72" i="350"/>
  <c r="AH67" i="350"/>
  <c r="AN70" i="350"/>
  <c r="AN68" i="350"/>
  <c r="AN69" i="350"/>
  <c r="AS24" i="349"/>
  <c r="AG61" i="347"/>
  <c r="AH56" i="347"/>
  <c r="AN59" i="347"/>
  <c r="AN57" i="347"/>
  <c r="AN58" i="347"/>
  <c r="AH68" i="345"/>
  <c r="AO69" i="345"/>
  <c r="AO67" i="345"/>
  <c r="AO70" i="345"/>
  <c r="AH15" i="341"/>
  <c r="AH13" i="351"/>
  <c r="AS58" i="342"/>
  <c r="AN49" i="345"/>
  <c r="AR45" i="345" s="1"/>
  <c r="AN60" i="352"/>
  <c r="AR56" i="352" s="1"/>
  <c r="AH15" i="351"/>
  <c r="AQ60" i="348"/>
  <c r="AR59" i="348" s="1"/>
  <c r="AS59" i="348" s="1"/>
  <c r="AG72" i="342"/>
  <c r="AH67" i="342"/>
  <c r="AN70" i="342"/>
  <c r="AN68" i="342"/>
  <c r="AN69" i="342"/>
  <c r="AH70" i="350"/>
  <c r="AQ68" i="350"/>
  <c r="AQ67" i="350"/>
  <c r="AQ69" i="350"/>
  <c r="AH69" i="345"/>
  <c r="AH70" i="341"/>
  <c r="AQ69" i="341"/>
  <c r="AQ67" i="341"/>
  <c r="AQ71" i="341" s="1"/>
  <c r="AR70" i="341" s="1"/>
  <c r="AS70" i="341" s="1"/>
  <c r="AQ68" i="341"/>
  <c r="AS14" i="345"/>
  <c r="AQ27" i="355"/>
  <c r="AR26" i="355" s="1"/>
  <c r="AH35" i="352"/>
  <c r="AO36" i="352"/>
  <c r="AO37" i="352"/>
  <c r="AO34" i="352"/>
  <c r="AG39" i="350"/>
  <c r="AH34" i="350"/>
  <c r="AN35" i="350"/>
  <c r="AN36" i="350"/>
  <c r="AN37" i="350"/>
  <c r="AR61" i="350"/>
  <c r="AS56" i="350"/>
  <c r="AH23" i="347"/>
  <c r="AG28" i="347"/>
  <c r="AN24" i="347"/>
  <c r="AN27" i="347" s="1"/>
  <c r="AR23" i="347" s="1"/>
  <c r="AN25" i="347"/>
  <c r="AN26" i="347"/>
  <c r="AN27" i="343"/>
  <c r="AR23" i="343" s="1"/>
  <c r="AG28" i="343"/>
  <c r="AO49" i="341"/>
  <c r="AR46" i="341" s="1"/>
  <c r="AS46" i="341" s="1"/>
  <c r="AQ38" i="354"/>
  <c r="AR37" i="354" s="1"/>
  <c r="AH59" i="352"/>
  <c r="AH69" i="350"/>
  <c r="AH56" i="348"/>
  <c r="AH67" i="341"/>
  <c r="AG39" i="349"/>
  <c r="AH34" i="349"/>
  <c r="AN37" i="349"/>
  <c r="AN36" i="349"/>
  <c r="AN35" i="349"/>
  <c r="AN38" i="349" s="1"/>
  <c r="AR34" i="349" s="1"/>
  <c r="AO49" i="343"/>
  <c r="AR46" i="343" s="1"/>
  <c r="AS46" i="343" s="1"/>
  <c r="AH37" i="342"/>
  <c r="AQ35" i="342"/>
  <c r="AQ34" i="342"/>
  <c r="AQ38" i="342" s="1"/>
  <c r="AR37" i="342" s="1"/>
  <c r="AS37" i="342" s="1"/>
  <c r="AQ36" i="342"/>
  <c r="AH68" i="352"/>
  <c r="AO67" i="352"/>
  <c r="AO71" i="352" s="1"/>
  <c r="AR68" i="352" s="1"/>
  <c r="AS68" i="352" s="1"/>
  <c r="AO69" i="352"/>
  <c r="AO70" i="352"/>
  <c r="AP49" i="350"/>
  <c r="AR47" i="350" s="1"/>
  <c r="AS47" i="350" s="1"/>
  <c r="AG50" i="342"/>
  <c r="AH45" i="342"/>
  <c r="AN47" i="342"/>
  <c r="AN46" i="342"/>
  <c r="AN49" i="342" s="1"/>
  <c r="AR45" i="342" s="1"/>
  <c r="AN48" i="342"/>
  <c r="AR61" i="354"/>
  <c r="AS56" i="354"/>
  <c r="AN71" i="354"/>
  <c r="AR67" i="354" s="1"/>
  <c r="AG50" i="352"/>
  <c r="AH69" i="349"/>
  <c r="AH58" i="347"/>
  <c r="AQ60" i="345"/>
  <c r="AR59" i="345" s="1"/>
  <c r="AS59" i="345" s="1"/>
  <c r="AO27" i="344"/>
  <c r="AR24" i="344" s="1"/>
  <c r="AS24" i="344" s="1"/>
  <c r="AH14" i="341"/>
  <c r="AG61" i="355"/>
  <c r="AH14" i="353"/>
  <c r="AP15" i="353"/>
  <c r="AP12" i="353"/>
  <c r="AP13" i="353"/>
  <c r="AH67" i="352"/>
  <c r="AG39" i="345"/>
  <c r="AH34" i="345"/>
  <c r="AN36" i="345"/>
  <c r="AN37" i="345"/>
  <c r="AN35" i="345"/>
  <c r="AH24" i="353"/>
  <c r="AQ27" i="351"/>
  <c r="AR26" i="351" s="1"/>
  <c r="AS26" i="351" s="1"/>
  <c r="AN49" i="350"/>
  <c r="AR45" i="350" s="1"/>
  <c r="AG50" i="347"/>
  <c r="AH15" i="350"/>
  <c r="AH48" i="354"/>
  <c r="AH59" i="346"/>
  <c r="AH56" i="346"/>
  <c r="AP16" i="350"/>
  <c r="AR14" i="350" s="1"/>
  <c r="AO71" i="349"/>
  <c r="AR68" i="349" s="1"/>
  <c r="AN38" i="348"/>
  <c r="AR34" i="348" s="1"/>
  <c r="AH25" i="348"/>
  <c r="AH58" i="343"/>
  <c r="AH25" i="343"/>
  <c r="AP60" i="349"/>
  <c r="AR58" i="349" s="1"/>
  <c r="AS58" i="349" s="1"/>
  <c r="AN49" i="351"/>
  <c r="AR45" i="351" s="1"/>
  <c r="AH45" i="351"/>
  <c r="AH24" i="346"/>
  <c r="AH12" i="344"/>
  <c r="AH15" i="354"/>
  <c r="AH36" i="354"/>
  <c r="AG28" i="354"/>
  <c r="AH15" i="349"/>
  <c r="AG28" i="341"/>
  <c r="AH57" i="343"/>
  <c r="AH15" i="347"/>
  <c r="AS14" i="343"/>
  <c r="AH12" i="346"/>
  <c r="AH24" i="342"/>
  <c r="AH34" i="355"/>
  <c r="AS35" i="348"/>
  <c r="AH34" i="341"/>
  <c r="AG28" i="355"/>
  <c r="AH47" i="354"/>
  <c r="AS46" i="354"/>
  <c r="AS58" i="345"/>
  <c r="AR17" i="344"/>
  <c r="AG17" i="344"/>
  <c r="AH12" i="350"/>
  <c r="AP49" i="342"/>
  <c r="AR47" i="342" s="1"/>
  <c r="AO27" i="341"/>
  <c r="AR24" i="341" s="1"/>
  <c r="AO27" i="355"/>
  <c r="AR24" i="355" s="1"/>
  <c r="AN16" i="354"/>
  <c r="AR12" i="354" s="1"/>
  <c r="AO49" i="348"/>
  <c r="AR46" i="348" s="1"/>
  <c r="AS46" i="348" s="1"/>
  <c r="AQ27" i="345"/>
  <c r="AR26" i="345" s="1"/>
  <c r="AS26" i="345" s="1"/>
  <c r="AO71" i="347"/>
  <c r="AR68" i="347" s="1"/>
  <c r="AN27" i="354"/>
  <c r="AR23" i="354" s="1"/>
  <c r="AH23" i="341"/>
  <c r="AH67" i="353"/>
  <c r="AN49" i="349"/>
  <c r="AR45" i="349" s="1"/>
  <c r="AO49" i="352"/>
  <c r="AR46" i="352" s="1"/>
  <c r="AS46" i="352" s="1"/>
  <c r="AH15" i="344"/>
  <c r="AG39" i="355"/>
  <c r="AH23" i="355"/>
  <c r="AG17" i="351"/>
  <c r="AH46" i="354"/>
  <c r="AH68" i="346"/>
  <c r="AH58" i="344"/>
  <c r="AH70" i="331"/>
  <c r="AQ68" i="331"/>
  <c r="AQ67" i="331"/>
  <c r="AQ69" i="331"/>
  <c r="AH69" i="335"/>
  <c r="AH68" i="335"/>
  <c r="AP67" i="335"/>
  <c r="AP71" i="335" s="1"/>
  <c r="AR69" i="335" s="1"/>
  <c r="AP70" i="335"/>
  <c r="AP68" i="335"/>
  <c r="AH67" i="335"/>
  <c r="AG72" i="335"/>
  <c r="AH69" i="340"/>
  <c r="AP68" i="340"/>
  <c r="AP70" i="340"/>
  <c r="AP67" i="340"/>
  <c r="AP71" i="340" s="1"/>
  <c r="AR69" i="340" s="1"/>
  <c r="AH59" i="335"/>
  <c r="AQ58" i="335"/>
  <c r="AQ56" i="335"/>
  <c r="AQ57" i="335"/>
  <c r="AH58" i="335"/>
  <c r="AH56" i="335"/>
  <c r="AH57" i="335"/>
  <c r="AG61" i="335"/>
  <c r="AH69" i="331"/>
  <c r="AP67" i="331"/>
  <c r="AP68" i="331"/>
  <c r="AP70" i="331"/>
  <c r="AH67" i="331"/>
  <c r="AG72" i="331"/>
  <c r="AH68" i="331"/>
  <c r="AR50" i="330"/>
  <c r="AS45" i="330"/>
  <c r="AS46" i="330"/>
  <c r="AP16" i="340"/>
  <c r="AR14" i="340" s="1"/>
  <c r="AN71" i="334"/>
  <c r="AR67" i="334" s="1"/>
  <c r="AH25" i="334"/>
  <c r="AP24" i="334"/>
  <c r="AP23" i="334"/>
  <c r="AP27" i="334" s="1"/>
  <c r="AR25" i="334" s="1"/>
  <c r="AP26" i="334"/>
  <c r="AP38" i="329"/>
  <c r="AR36" i="329" s="1"/>
  <c r="AN27" i="339"/>
  <c r="AR23" i="339" s="1"/>
  <c r="AN27" i="334"/>
  <c r="AR23" i="334" s="1"/>
  <c r="AN49" i="333"/>
  <c r="AR45" i="333" s="1"/>
  <c r="AH70" i="333"/>
  <c r="AQ67" i="333"/>
  <c r="AQ68" i="333"/>
  <c r="AQ69" i="333"/>
  <c r="AP38" i="330"/>
  <c r="AR36" i="330" s="1"/>
  <c r="AS36" i="330" s="1"/>
  <c r="AN60" i="335"/>
  <c r="AR56" i="335" s="1"/>
  <c r="AH69" i="330"/>
  <c r="AP70" i="330"/>
  <c r="AP68" i="330"/>
  <c r="AP67" i="330"/>
  <c r="AQ60" i="331"/>
  <c r="AR59" i="331" s="1"/>
  <c r="AO49" i="333"/>
  <c r="AR46" i="333" s="1"/>
  <c r="AO60" i="330"/>
  <c r="AR57" i="330" s="1"/>
  <c r="AS37" i="337"/>
  <c r="AH69" i="332"/>
  <c r="AP67" i="332"/>
  <c r="AP68" i="332"/>
  <c r="AP70" i="332"/>
  <c r="AN60" i="336"/>
  <c r="AR56" i="336" s="1"/>
  <c r="AH70" i="335"/>
  <c r="AQ68" i="335"/>
  <c r="AQ69" i="335"/>
  <c r="AQ67" i="335"/>
  <c r="AQ71" i="335" s="1"/>
  <c r="AR70" i="335" s="1"/>
  <c r="AH68" i="332"/>
  <c r="AQ27" i="332"/>
  <c r="AR26" i="332" s="1"/>
  <c r="AP27" i="329"/>
  <c r="AR25" i="329" s="1"/>
  <c r="AQ38" i="330"/>
  <c r="AR37" i="330" s="1"/>
  <c r="AQ60" i="334"/>
  <c r="AR59" i="334" s="1"/>
  <c r="AS59" i="334" s="1"/>
  <c r="AN27" i="335"/>
  <c r="AR23" i="335" s="1"/>
  <c r="AP38" i="334"/>
  <c r="AR36" i="334" s="1"/>
  <c r="AN27" i="330"/>
  <c r="AR23" i="330" s="1"/>
  <c r="AP27" i="339"/>
  <c r="AR25" i="339" s="1"/>
  <c r="AS25" i="339" s="1"/>
  <c r="AN71" i="332"/>
  <c r="AR67" i="332" s="1"/>
  <c r="AN27" i="338"/>
  <c r="AR23" i="338" s="1"/>
  <c r="AH47" i="335"/>
  <c r="AP48" i="335"/>
  <c r="AP45" i="335"/>
  <c r="AP46" i="335"/>
  <c r="AN38" i="334"/>
  <c r="AR34" i="334" s="1"/>
  <c r="AP16" i="334"/>
  <c r="AR14" i="334" s="1"/>
  <c r="AQ71" i="339"/>
  <c r="AR70" i="339" s="1"/>
  <c r="AO60" i="336"/>
  <c r="AR57" i="336" s="1"/>
  <c r="AG61" i="340"/>
  <c r="AN16" i="340"/>
  <c r="AR12" i="340" s="1"/>
  <c r="AP16" i="329"/>
  <c r="AR14" i="329" s="1"/>
  <c r="AQ27" i="329"/>
  <c r="AR26" i="329" s="1"/>
  <c r="AO60" i="339"/>
  <c r="AR57" i="339" s="1"/>
  <c r="AO60" i="332"/>
  <c r="AR57" i="332" s="1"/>
  <c r="AQ27" i="338"/>
  <c r="AR26" i="338" s="1"/>
  <c r="AO38" i="337"/>
  <c r="AR35" i="337" s="1"/>
  <c r="AS35" i="337" s="1"/>
  <c r="AO49" i="336"/>
  <c r="AR46" i="336" s="1"/>
  <c r="AO38" i="333"/>
  <c r="AR35" i="333" s="1"/>
  <c r="AQ38" i="329"/>
  <c r="AR37" i="329" s="1"/>
  <c r="AP27" i="340"/>
  <c r="AR25" i="340" s="1"/>
  <c r="AN49" i="331"/>
  <c r="AR45" i="331" s="1"/>
  <c r="AH58" i="340"/>
  <c r="AP60" i="331"/>
  <c r="AR58" i="331" s="1"/>
  <c r="AO38" i="330"/>
  <c r="AR35" i="330" s="1"/>
  <c r="AN16" i="333"/>
  <c r="AR12" i="333" s="1"/>
  <c r="AQ60" i="332"/>
  <c r="AR59" i="332" s="1"/>
  <c r="AS24" i="338"/>
  <c r="AH58" i="338"/>
  <c r="AP59" i="338"/>
  <c r="AP56" i="338"/>
  <c r="AP57" i="338"/>
  <c r="AH48" i="335"/>
  <c r="AQ47" i="335"/>
  <c r="AQ45" i="335"/>
  <c r="AQ46" i="335"/>
  <c r="AG61" i="338"/>
  <c r="AS26" i="339"/>
  <c r="AS68" i="336"/>
  <c r="AR50" i="339"/>
  <c r="AP71" i="337"/>
  <c r="AR69" i="337" s="1"/>
  <c r="AN27" i="336"/>
  <c r="AR23" i="336" s="1"/>
  <c r="AO38" i="334"/>
  <c r="AR35" i="334" s="1"/>
  <c r="AS35" i="334" s="1"/>
  <c r="AQ60" i="340"/>
  <c r="AR59" i="340" s="1"/>
  <c r="AO60" i="334"/>
  <c r="AR57" i="334" s="1"/>
  <c r="AR61" i="334" s="1"/>
  <c r="AO60" i="333"/>
  <c r="AR57" i="333" s="1"/>
  <c r="AO16" i="331"/>
  <c r="AR13" i="331" s="1"/>
  <c r="AN71" i="338"/>
  <c r="AR67" i="338" s="1"/>
  <c r="AN16" i="331"/>
  <c r="AR12" i="331" s="1"/>
  <c r="AH45" i="335"/>
  <c r="AH67" i="333"/>
  <c r="AO38" i="338"/>
  <c r="AR35" i="338" s="1"/>
  <c r="AN16" i="339"/>
  <c r="AR12" i="339" s="1"/>
  <c r="AQ60" i="337"/>
  <c r="AR59" i="337" s="1"/>
  <c r="AN38" i="336"/>
  <c r="AR34" i="336" s="1"/>
  <c r="AS35" i="336" s="1"/>
  <c r="AO71" i="334"/>
  <c r="AR68" i="334" s="1"/>
  <c r="AG28" i="334"/>
  <c r="AN60" i="332"/>
  <c r="AR56" i="332" s="1"/>
  <c r="AH69" i="329"/>
  <c r="AP70" i="329"/>
  <c r="AP67" i="329"/>
  <c r="AP68" i="329"/>
  <c r="AQ16" i="337"/>
  <c r="AR15" i="337" s="1"/>
  <c r="AO49" i="338"/>
  <c r="AR46" i="338" s="1"/>
  <c r="AH68" i="330"/>
  <c r="AO38" i="339"/>
  <c r="AR35" i="339" s="1"/>
  <c r="AN71" i="335"/>
  <c r="AR67" i="335" s="1"/>
  <c r="AP49" i="334"/>
  <c r="AR47" i="334" s="1"/>
  <c r="AH69" i="338"/>
  <c r="AP68" i="338"/>
  <c r="AP70" i="338"/>
  <c r="AP67" i="338"/>
  <c r="AP49" i="337"/>
  <c r="AR47" i="337" s="1"/>
  <c r="AQ60" i="333"/>
  <c r="AR59" i="333" s="1"/>
  <c r="AS59" i="333" s="1"/>
  <c r="AP16" i="333"/>
  <c r="AR14" i="333" s="1"/>
  <c r="AS14" i="333" s="1"/>
  <c r="AN60" i="337"/>
  <c r="AR56" i="337" s="1"/>
  <c r="AN71" i="336"/>
  <c r="AR67" i="336" s="1"/>
  <c r="AS69" i="336" s="1"/>
  <c r="AN38" i="338"/>
  <c r="AR34" i="338" s="1"/>
  <c r="AQ60" i="338"/>
  <c r="AR59" i="338" s="1"/>
  <c r="AN16" i="334"/>
  <c r="AR12" i="334" s="1"/>
  <c r="AQ38" i="333"/>
  <c r="AR37" i="333" s="1"/>
  <c r="AS37" i="333" s="1"/>
  <c r="AN27" i="331"/>
  <c r="AR23" i="331" s="1"/>
  <c r="AO16" i="336"/>
  <c r="AR13" i="336" s="1"/>
  <c r="AQ38" i="338"/>
  <c r="AR37" i="338" s="1"/>
  <c r="AO49" i="339"/>
  <c r="AR46" i="339" s="1"/>
  <c r="AS46" i="339" s="1"/>
  <c r="AQ27" i="337"/>
  <c r="AR26" i="337" s="1"/>
  <c r="AP27" i="336"/>
  <c r="AR25" i="336" s="1"/>
  <c r="AP27" i="335"/>
  <c r="AR25" i="335" s="1"/>
  <c r="AH67" i="332"/>
  <c r="AN49" i="337"/>
  <c r="AR45" i="337" s="1"/>
  <c r="AN16" i="335"/>
  <c r="AR12" i="335" s="1"/>
  <c r="AH68" i="333"/>
  <c r="AO60" i="329"/>
  <c r="AR57" i="329" s="1"/>
  <c r="AS56" i="329" s="1"/>
  <c r="AN71" i="330"/>
  <c r="AR67" i="330" s="1"/>
  <c r="AP27" i="338"/>
  <c r="AR25" i="338" s="1"/>
  <c r="AS25" i="338" s="1"/>
  <c r="AN49" i="334"/>
  <c r="AR45" i="334" s="1"/>
  <c r="AS48" i="334" s="1"/>
  <c r="AN60" i="333"/>
  <c r="AR56" i="333" s="1"/>
  <c r="AP27" i="333"/>
  <c r="AR25" i="333" s="1"/>
  <c r="AP60" i="333"/>
  <c r="AR58" i="333" s="1"/>
  <c r="AO27" i="332"/>
  <c r="AR24" i="332" s="1"/>
  <c r="AS24" i="332" s="1"/>
  <c r="AO38" i="332"/>
  <c r="AR35" i="332" s="1"/>
  <c r="AS35" i="332" s="1"/>
  <c r="AO38" i="329"/>
  <c r="AR35" i="329" s="1"/>
  <c r="AO71" i="339"/>
  <c r="AR68" i="339" s="1"/>
  <c r="AQ27" i="334"/>
  <c r="AR26" i="334" s="1"/>
  <c r="AQ16" i="331"/>
  <c r="AR15" i="331" s="1"/>
  <c r="AQ16" i="338"/>
  <c r="AR15" i="338" s="1"/>
  <c r="AS15" i="338" s="1"/>
  <c r="AP60" i="330"/>
  <c r="AR58" i="330" s="1"/>
  <c r="AO16" i="338"/>
  <c r="AR13" i="338" s="1"/>
  <c r="AR17" i="338" s="1"/>
  <c r="AQ16" i="336"/>
  <c r="AR15" i="336" s="1"/>
  <c r="AQ16" i="335"/>
  <c r="AR15" i="335" s="1"/>
  <c r="AN27" i="340"/>
  <c r="AR23" i="340" s="1"/>
  <c r="AN71" i="339"/>
  <c r="AR67" i="339" s="1"/>
  <c r="AQ49" i="338"/>
  <c r="AR48" i="338" s="1"/>
  <c r="AO16" i="337"/>
  <c r="AR13" i="337" s="1"/>
  <c r="AO27" i="331"/>
  <c r="AR24" i="331" s="1"/>
  <c r="AQ16" i="329"/>
  <c r="AR15" i="329" s="1"/>
  <c r="AS15" i="329" s="1"/>
  <c r="AP60" i="340"/>
  <c r="AR58" i="340" s="1"/>
  <c r="AQ16" i="339"/>
  <c r="AR15" i="339" s="1"/>
  <c r="AS15" i="339" s="1"/>
  <c r="AO27" i="336"/>
  <c r="AR24" i="336" s="1"/>
  <c r="AO71" i="340"/>
  <c r="AR68" i="340" s="1"/>
  <c r="AN60" i="339"/>
  <c r="AR56" i="339" s="1"/>
  <c r="AQ38" i="340"/>
  <c r="AR37" i="340" s="1"/>
  <c r="AQ60" i="329"/>
  <c r="AR59" i="329" s="1"/>
  <c r="AR39" i="337"/>
  <c r="AS34" i="337"/>
  <c r="AS36" i="332"/>
  <c r="AS13" i="333"/>
  <c r="AS36" i="337"/>
  <c r="AH67" i="340"/>
  <c r="AG72" i="340"/>
  <c r="AN68" i="340"/>
  <c r="AN69" i="340"/>
  <c r="AN70" i="340"/>
  <c r="AS58" i="332"/>
  <c r="AS58" i="334"/>
  <c r="AH59" i="338"/>
  <c r="AH70" i="330"/>
  <c r="AQ68" i="330"/>
  <c r="AQ67" i="330"/>
  <c r="AQ69" i="330"/>
  <c r="AH57" i="340"/>
  <c r="AO56" i="340"/>
  <c r="AO59" i="340"/>
  <c r="AO58" i="340"/>
  <c r="AS70" i="336"/>
  <c r="AR39" i="330"/>
  <c r="AS34" i="330"/>
  <c r="AS24" i="339"/>
  <c r="AR39" i="333"/>
  <c r="AS34" i="333"/>
  <c r="AS15" i="333"/>
  <c r="AS59" i="339"/>
  <c r="AS47" i="330"/>
  <c r="AS36" i="338"/>
  <c r="AP71" i="339"/>
  <c r="AR69" i="339" s="1"/>
  <c r="AS69" i="339" s="1"/>
  <c r="AO16" i="335"/>
  <c r="AR13" i="335" s="1"/>
  <c r="AN49" i="335"/>
  <c r="AR45" i="335" s="1"/>
  <c r="AH59" i="340"/>
  <c r="AO38" i="335"/>
  <c r="AR35" i="335" s="1"/>
  <c r="AS35" i="335" s="1"/>
  <c r="AN49" i="338"/>
  <c r="AR45" i="338" s="1"/>
  <c r="AQ60" i="336"/>
  <c r="AR59" i="336" s="1"/>
  <c r="AS59" i="336" s="1"/>
  <c r="AO49" i="337"/>
  <c r="AR46" i="337" s="1"/>
  <c r="AQ49" i="332"/>
  <c r="AR48" i="332" s="1"/>
  <c r="AN71" i="331"/>
  <c r="AR67" i="331" s="1"/>
  <c r="AP16" i="337"/>
  <c r="AR14" i="337" s="1"/>
  <c r="AS14" i="337" s="1"/>
  <c r="AG50" i="335"/>
  <c r="AG72" i="333"/>
  <c r="AH70" i="337"/>
  <c r="AQ67" i="337"/>
  <c r="AQ71" i="337" s="1"/>
  <c r="AR70" i="337" s="1"/>
  <c r="AS70" i="337" s="1"/>
  <c r="AQ69" i="337"/>
  <c r="AQ68" i="337"/>
  <c r="AP49" i="333"/>
  <c r="AR47" i="333" s="1"/>
  <c r="AS47" i="333" s="1"/>
  <c r="AP16" i="331"/>
  <c r="AR14" i="331" s="1"/>
  <c r="AS14" i="331" s="1"/>
  <c r="AP27" i="330"/>
  <c r="AR25" i="330" s="1"/>
  <c r="AS24" i="330" s="1"/>
  <c r="AH70" i="334"/>
  <c r="AQ69" i="334"/>
  <c r="AQ68" i="334"/>
  <c r="AQ67" i="334"/>
  <c r="AH68" i="334"/>
  <c r="AH23" i="334"/>
  <c r="AN38" i="329"/>
  <c r="AR34" i="329" s="1"/>
  <c r="AP71" i="334"/>
  <c r="AR69" i="334" s="1"/>
  <c r="AH70" i="340"/>
  <c r="AQ67" i="340"/>
  <c r="AQ69" i="340"/>
  <c r="AQ68" i="340"/>
  <c r="AP49" i="338"/>
  <c r="AR47" i="338" s="1"/>
  <c r="AQ38" i="331"/>
  <c r="AR37" i="331" s="1"/>
  <c r="AO16" i="330"/>
  <c r="AR13" i="330" s="1"/>
  <c r="AN27" i="337"/>
  <c r="AR23" i="337" s="1"/>
  <c r="AS24" i="337" s="1"/>
  <c r="AH15" i="334"/>
  <c r="AQ12" i="334"/>
  <c r="AQ14" i="334"/>
  <c r="AQ13" i="334"/>
  <c r="AG50" i="340"/>
  <c r="AH45" i="340"/>
  <c r="AN46" i="340"/>
  <c r="AN49" i="340" s="1"/>
  <c r="AR45" i="340" s="1"/>
  <c r="AN48" i="340"/>
  <c r="AN47" i="340"/>
  <c r="AG17" i="334"/>
  <c r="AH70" i="332"/>
  <c r="AO71" i="332"/>
  <c r="AR68" i="332" s="1"/>
  <c r="AO71" i="329"/>
  <c r="AR68" i="329" s="1"/>
  <c r="AO27" i="329"/>
  <c r="AR24" i="329" s="1"/>
  <c r="AS24" i="329" s="1"/>
  <c r="AH68" i="338"/>
  <c r="AO70" i="338"/>
  <c r="AO69" i="338"/>
  <c r="AO67" i="338"/>
  <c r="AO71" i="338" s="1"/>
  <c r="AR68" i="338" s="1"/>
  <c r="AP27" i="337"/>
  <c r="AR25" i="337" s="1"/>
  <c r="AS25" i="337" s="1"/>
  <c r="AO27" i="334"/>
  <c r="AR24" i="334" s="1"/>
  <c r="AS24" i="334" s="1"/>
  <c r="AO60" i="337"/>
  <c r="AR57" i="337" s="1"/>
  <c r="AS57" i="337" s="1"/>
  <c r="AP49" i="336"/>
  <c r="AR47" i="336" s="1"/>
  <c r="AS47" i="336" s="1"/>
  <c r="AN60" i="330"/>
  <c r="AR56" i="330" s="1"/>
  <c r="AG72" i="332"/>
  <c r="AH57" i="338"/>
  <c r="AO56" i="338"/>
  <c r="AO59" i="338"/>
  <c r="AO58" i="338"/>
  <c r="AN38" i="331"/>
  <c r="AR34" i="331" s="1"/>
  <c r="AH14" i="334"/>
  <c r="AG72" i="330"/>
  <c r="AH56" i="338"/>
  <c r="AP16" i="336"/>
  <c r="AR14" i="336" s="1"/>
  <c r="AP16" i="335"/>
  <c r="AR14" i="335" s="1"/>
  <c r="AS14" i="335" s="1"/>
  <c r="AP38" i="331"/>
  <c r="AR36" i="331" s="1"/>
  <c r="AS36" i="331" s="1"/>
  <c r="AN49" i="332"/>
  <c r="AR45" i="332" s="1"/>
  <c r="AS46" i="332" s="1"/>
  <c r="AQ16" i="340"/>
  <c r="AR15" i="340" s="1"/>
  <c r="AS15" i="340" s="1"/>
  <c r="AN71" i="337"/>
  <c r="AR67" i="337" s="1"/>
  <c r="AG72" i="337"/>
  <c r="AO38" i="331"/>
  <c r="AR35" i="331" s="1"/>
  <c r="AQ16" i="332"/>
  <c r="AR15" i="332" s="1"/>
  <c r="AQ49" i="329"/>
  <c r="AR48" i="329" s="1"/>
  <c r="AS48" i="329" s="1"/>
  <c r="AP60" i="329"/>
  <c r="AR58" i="329" s="1"/>
  <c r="AS58" i="329" s="1"/>
  <c r="AQ27" i="340"/>
  <c r="AR26" i="340" s="1"/>
  <c r="AS26" i="340" s="1"/>
  <c r="AO27" i="335"/>
  <c r="AR24" i="335" s="1"/>
  <c r="AS24" i="335" s="1"/>
  <c r="AO27" i="333"/>
  <c r="AR24" i="333" s="1"/>
  <c r="AQ27" i="336"/>
  <c r="AR26" i="336" s="1"/>
  <c r="AS26" i="336" s="1"/>
  <c r="AP38" i="339"/>
  <c r="AR36" i="339" s="1"/>
  <c r="AN16" i="336"/>
  <c r="AR12" i="336" s="1"/>
  <c r="AH26" i="334"/>
  <c r="AP49" i="331"/>
  <c r="AR47" i="331" s="1"/>
  <c r="AS47" i="331" s="1"/>
  <c r="AQ27" i="330"/>
  <c r="AR26" i="330" s="1"/>
  <c r="AS26" i="330" s="1"/>
  <c r="AO49" i="331"/>
  <c r="AR46" i="331" s="1"/>
  <c r="AQ71" i="329"/>
  <c r="AR70" i="329" s="1"/>
  <c r="AO16" i="334"/>
  <c r="AR13" i="334" s="1"/>
  <c r="AO38" i="340"/>
  <c r="AR35" i="340" s="1"/>
  <c r="AS35" i="340" s="1"/>
  <c r="AN60" i="331"/>
  <c r="AR56" i="331" s="1"/>
  <c r="AO16" i="332"/>
  <c r="AR13" i="332" s="1"/>
  <c r="AS13" i="332" s="1"/>
  <c r="AH46" i="335"/>
  <c r="AQ71" i="338"/>
  <c r="AR70" i="338" s="1"/>
  <c r="AQ49" i="337"/>
  <c r="AR48" i="337" s="1"/>
  <c r="AS48" i="337" s="1"/>
  <c r="AQ16" i="330"/>
  <c r="AR15" i="330" s="1"/>
  <c r="AS15" i="330" s="1"/>
  <c r="AH68" i="340"/>
  <c r="AN38" i="339"/>
  <c r="AR34" i="339" s="1"/>
  <c r="AS37" i="339" s="1"/>
  <c r="AQ38" i="336"/>
  <c r="AR37" i="336" s="1"/>
  <c r="AS37" i="336" s="1"/>
  <c r="AN27" i="333"/>
  <c r="AR23" i="333" s="1"/>
  <c r="AH68" i="328"/>
  <c r="AH70" i="328"/>
  <c r="AQ68" i="328"/>
  <c r="AQ69" i="328"/>
  <c r="AQ67" i="328"/>
  <c r="AQ71" i="328" s="1"/>
  <c r="AR70" i="328" s="1"/>
  <c r="AH58" i="328"/>
  <c r="AP59" i="328"/>
  <c r="AP56" i="328"/>
  <c r="AP57" i="328"/>
  <c r="AH35" i="328"/>
  <c r="AO36" i="328"/>
  <c r="AO34" i="328"/>
  <c r="AO37" i="328"/>
  <c r="AH36" i="328"/>
  <c r="AH57" i="328"/>
  <c r="AP27" i="328"/>
  <c r="AR25" i="328" s="1"/>
  <c r="AS25" i="328" s="1"/>
  <c r="AQ38" i="328"/>
  <c r="AR37" i="328" s="1"/>
  <c r="AO71" i="328"/>
  <c r="AR68" i="328" s="1"/>
  <c r="AN49" i="328"/>
  <c r="AR45" i="328" s="1"/>
  <c r="AQ60" i="328"/>
  <c r="AR59" i="328" s="1"/>
  <c r="AG72" i="328"/>
  <c r="AH67" i="328"/>
  <c r="AN68" i="328"/>
  <c r="AN69" i="328"/>
  <c r="AN70" i="328"/>
  <c r="AH47" i="328"/>
  <c r="AP48" i="328"/>
  <c r="AP46" i="328"/>
  <c r="AP45" i="328"/>
  <c r="AP49" i="328" s="1"/>
  <c r="AR47" i="328" s="1"/>
  <c r="AH48" i="328"/>
  <c r="AQ47" i="328"/>
  <c r="AQ46" i="328"/>
  <c r="AQ45" i="328"/>
  <c r="AQ49" i="328" s="1"/>
  <c r="AR48" i="328" s="1"/>
  <c r="AS24" i="328"/>
  <c r="AO16" i="328"/>
  <c r="AR13" i="328" s="1"/>
  <c r="AQ16" i="328"/>
  <c r="AR15" i="328" s="1"/>
  <c r="AH46" i="328"/>
  <c r="AO48" i="328"/>
  <c r="AO45" i="328"/>
  <c r="AO47" i="328"/>
  <c r="AS26" i="328"/>
  <c r="AG61" i="328"/>
  <c r="AH56" i="328"/>
  <c r="AN58" i="328"/>
  <c r="AN59" i="328"/>
  <c r="AN57" i="328"/>
  <c r="AP16" i="328"/>
  <c r="AR14" i="328" s="1"/>
  <c r="AH45" i="328"/>
  <c r="AH69" i="328"/>
  <c r="AP67" i="328"/>
  <c r="AP68" i="328"/>
  <c r="AP70" i="328"/>
  <c r="AO60" i="328"/>
  <c r="AR57" i="328" s="1"/>
  <c r="AN16" i="328"/>
  <c r="AR12" i="328" s="1"/>
  <c r="AR28" i="328"/>
  <c r="AS23" i="328"/>
  <c r="AH47" i="327"/>
  <c r="AH46" i="327"/>
  <c r="AO48" i="327"/>
  <c r="AO45" i="327"/>
  <c r="AO47" i="327"/>
  <c r="AH70" i="327"/>
  <c r="AQ69" i="327"/>
  <c r="AQ68" i="327"/>
  <c r="AQ67" i="327"/>
  <c r="AQ71" i="327" s="1"/>
  <c r="AR70" i="327" s="1"/>
  <c r="AN16" i="327"/>
  <c r="AR12" i="327" s="1"/>
  <c r="AQ38" i="327"/>
  <c r="AR37" i="327" s="1"/>
  <c r="AN38" i="327"/>
  <c r="AR34" i="327" s="1"/>
  <c r="AP60" i="327"/>
  <c r="AR58" i="327" s="1"/>
  <c r="AG61" i="327"/>
  <c r="AH56" i="327"/>
  <c r="AN58" i="327"/>
  <c r="AN57" i="327"/>
  <c r="AN60" i="327" s="1"/>
  <c r="AR56" i="327" s="1"/>
  <c r="AS59" i="327" s="1"/>
  <c r="AN59" i="327"/>
  <c r="AN27" i="327"/>
  <c r="AR23" i="327" s="1"/>
  <c r="AH36" i="327"/>
  <c r="AP35" i="327"/>
  <c r="AP37" i="327"/>
  <c r="AP34" i="327"/>
  <c r="AH35" i="327"/>
  <c r="AH68" i="327"/>
  <c r="AO67" i="327"/>
  <c r="AO71" i="327" s="1"/>
  <c r="AR68" i="327" s="1"/>
  <c r="AO70" i="327"/>
  <c r="AO69" i="327"/>
  <c r="AQ27" i="327"/>
  <c r="AR26" i="327" s="1"/>
  <c r="AS26" i="327" s="1"/>
  <c r="AH48" i="327"/>
  <c r="AQ47" i="327"/>
  <c r="AQ46" i="327"/>
  <c r="AQ45" i="327"/>
  <c r="AQ49" i="327" s="1"/>
  <c r="AR48" i="327" s="1"/>
  <c r="AG50" i="327"/>
  <c r="AH45" i="327"/>
  <c r="AN47" i="327"/>
  <c r="AN46" i="327"/>
  <c r="AN48" i="327"/>
  <c r="AQ16" i="327"/>
  <c r="AR15" i="327" s="1"/>
  <c r="AG72" i="327"/>
  <c r="AH58" i="327"/>
  <c r="AH59" i="327"/>
  <c r="AS14" i="327"/>
  <c r="AS57" i="327"/>
  <c r="AS13" i="327"/>
  <c r="AH69" i="327"/>
  <c r="AP67" i="327"/>
  <c r="AP68" i="327"/>
  <c r="AP70" i="327"/>
  <c r="AS25" i="327"/>
  <c r="AH57" i="327"/>
  <c r="AH24" i="326"/>
  <c r="AO25" i="326"/>
  <c r="AO26" i="326"/>
  <c r="AO23" i="326"/>
  <c r="AO27" i="326" s="1"/>
  <c r="AR24" i="326" s="1"/>
  <c r="AS24" i="326" s="1"/>
  <c r="AG28" i="326"/>
  <c r="AH23" i="326"/>
  <c r="AH26" i="326"/>
  <c r="AH25" i="326"/>
  <c r="AH70" i="326"/>
  <c r="AQ69" i="326"/>
  <c r="AQ68" i="326"/>
  <c r="AQ67" i="326"/>
  <c r="AQ71" i="326" s="1"/>
  <c r="AR70" i="326" s="1"/>
  <c r="AG39" i="326"/>
  <c r="AH34" i="326"/>
  <c r="AN35" i="326"/>
  <c r="AN37" i="326"/>
  <c r="AN36" i="326"/>
  <c r="AH37" i="326"/>
  <c r="AH36" i="326"/>
  <c r="AH35" i="326"/>
  <c r="AH59" i="326"/>
  <c r="AQ57" i="326"/>
  <c r="AQ56" i="326"/>
  <c r="AQ60" i="326" s="1"/>
  <c r="AR59" i="326" s="1"/>
  <c r="AS59" i="326" s="1"/>
  <c r="AQ58" i="326"/>
  <c r="AH56" i="326"/>
  <c r="AO71" i="326"/>
  <c r="AR68" i="326" s="1"/>
  <c r="AH69" i="326"/>
  <c r="AP70" i="326"/>
  <c r="AP68" i="326"/>
  <c r="AP67" i="326"/>
  <c r="AO38" i="326"/>
  <c r="AR35" i="326" s="1"/>
  <c r="AO60" i="326"/>
  <c r="AR57" i="326" s="1"/>
  <c r="AH47" i="326"/>
  <c r="AP46" i="326"/>
  <c r="AP45" i="326"/>
  <c r="AP49" i="326" s="1"/>
  <c r="AR47" i="326" s="1"/>
  <c r="AP48" i="326"/>
  <c r="AH68" i="326"/>
  <c r="AN16" i="326"/>
  <c r="AR12" i="326" s="1"/>
  <c r="AH67" i="326"/>
  <c r="AG72" i="326"/>
  <c r="AN70" i="326"/>
  <c r="AN68" i="326"/>
  <c r="AN69" i="326"/>
  <c r="AH48" i="326"/>
  <c r="AQ46" i="326"/>
  <c r="AQ45" i="326"/>
  <c r="AQ47" i="326"/>
  <c r="AN60" i="326"/>
  <c r="AR56" i="326" s="1"/>
  <c r="AS58" i="326" s="1"/>
  <c r="AQ27" i="326"/>
  <c r="AR26" i="326" s="1"/>
  <c r="AG50" i="326"/>
  <c r="AH45" i="326"/>
  <c r="AN47" i="326"/>
  <c r="AN48" i="326"/>
  <c r="AN46" i="326"/>
  <c r="AP16" i="326"/>
  <c r="AR14" i="326" s="1"/>
  <c r="AP27" i="326"/>
  <c r="AR25" i="326" s="1"/>
  <c r="AH58" i="326"/>
  <c r="AG61" i="326"/>
  <c r="AO16" i="326"/>
  <c r="AR13" i="326" s="1"/>
  <c r="AS13" i="326" s="1"/>
  <c r="AN27" i="326"/>
  <c r="AR23" i="326" s="1"/>
  <c r="AH57" i="326"/>
  <c r="AH70" i="325"/>
  <c r="AQ68" i="325"/>
  <c r="AQ69" i="325"/>
  <c r="AQ67" i="325"/>
  <c r="AQ71" i="325" s="1"/>
  <c r="AR70" i="325" s="1"/>
  <c r="AH57" i="321"/>
  <c r="AO59" i="321"/>
  <c r="AO58" i="321"/>
  <c r="AO56" i="321"/>
  <c r="AH59" i="321"/>
  <c r="AG61" i="321"/>
  <c r="AH58" i="321"/>
  <c r="AH56" i="321"/>
  <c r="AH57" i="320"/>
  <c r="AO59" i="320"/>
  <c r="AO56" i="320"/>
  <c r="AO60" i="320" s="1"/>
  <c r="AR57" i="320" s="1"/>
  <c r="AO58" i="320"/>
  <c r="AH59" i="320"/>
  <c r="AH58" i="320"/>
  <c r="AH56" i="320"/>
  <c r="AG61" i="320"/>
  <c r="AH58" i="319"/>
  <c r="AP57" i="319"/>
  <c r="AP59" i="319"/>
  <c r="AP56" i="319"/>
  <c r="AH23" i="324"/>
  <c r="AG28" i="324"/>
  <c r="AN26" i="324"/>
  <c r="AN25" i="324"/>
  <c r="AN24" i="324"/>
  <c r="AN27" i="324" s="1"/>
  <c r="AR23" i="324" s="1"/>
  <c r="AP68" i="324"/>
  <c r="AP70" i="324"/>
  <c r="AP67" i="324"/>
  <c r="AH24" i="318"/>
  <c r="AO26" i="318"/>
  <c r="AO23" i="318"/>
  <c r="AO25" i="318"/>
  <c r="AH23" i="319"/>
  <c r="AH24" i="325"/>
  <c r="AO26" i="325"/>
  <c r="AO23" i="325"/>
  <c r="AO25" i="325"/>
  <c r="AG39" i="323"/>
  <c r="AH34" i="323"/>
  <c r="AN36" i="323"/>
  <c r="AH37" i="323"/>
  <c r="AN35" i="323"/>
  <c r="AN37" i="323"/>
  <c r="AH36" i="324"/>
  <c r="AP34" i="324"/>
  <c r="AP37" i="324"/>
  <c r="AP35" i="324"/>
  <c r="AH26" i="321"/>
  <c r="AQ25" i="321"/>
  <c r="AQ24" i="321"/>
  <c r="AQ23" i="321"/>
  <c r="AG28" i="318"/>
  <c r="AG50" i="323"/>
  <c r="AH34" i="324"/>
  <c r="AH25" i="322"/>
  <c r="AN60" i="325"/>
  <c r="AR56" i="325" s="1"/>
  <c r="AN27" i="325"/>
  <c r="AR23" i="325" s="1"/>
  <c r="AH13" i="321"/>
  <c r="AO15" i="321"/>
  <c r="AO12" i="321"/>
  <c r="AO14" i="321"/>
  <c r="AN60" i="320"/>
  <c r="AR56" i="320" s="1"/>
  <c r="AH23" i="320"/>
  <c r="AG28" i="320"/>
  <c r="AN25" i="320"/>
  <c r="AN24" i="320"/>
  <c r="AN26" i="320"/>
  <c r="AH48" i="325"/>
  <c r="AH59" i="322"/>
  <c r="AG17" i="320"/>
  <c r="AO38" i="320"/>
  <c r="AR35" i="320" s="1"/>
  <c r="AH69" i="319"/>
  <c r="AP68" i="319"/>
  <c r="AP67" i="319"/>
  <c r="AP70" i="319"/>
  <c r="AM67" i="322"/>
  <c r="AG67" i="322" s="1"/>
  <c r="AV67" i="322"/>
  <c r="AN38" i="320"/>
  <c r="AR34" i="320" s="1"/>
  <c r="AP71" i="320"/>
  <c r="AR69" i="320" s="1"/>
  <c r="AG50" i="321"/>
  <c r="AH45" i="321"/>
  <c r="AN47" i="321"/>
  <c r="AN48" i="321"/>
  <c r="AN46" i="321"/>
  <c r="AN49" i="321" s="1"/>
  <c r="AR45" i="321" s="1"/>
  <c r="AS48" i="321" s="1"/>
  <c r="AH15" i="325"/>
  <c r="AQ12" i="325"/>
  <c r="AQ14" i="325"/>
  <c r="AQ13" i="325"/>
  <c r="AH26" i="320"/>
  <c r="AQ25" i="320"/>
  <c r="AQ24" i="320"/>
  <c r="AQ23" i="320"/>
  <c r="AQ27" i="320" s="1"/>
  <c r="AR26" i="320" s="1"/>
  <c r="AH68" i="319"/>
  <c r="AH47" i="319"/>
  <c r="AH26" i="324"/>
  <c r="AQ24" i="324"/>
  <c r="AQ25" i="324"/>
  <c r="AQ23" i="324"/>
  <c r="AN71" i="325"/>
  <c r="AR67" i="325" s="1"/>
  <c r="AH23" i="323"/>
  <c r="AG28" i="323"/>
  <c r="AN26" i="323"/>
  <c r="AN25" i="323"/>
  <c r="AN24" i="323"/>
  <c r="AN27" i="323" s="1"/>
  <c r="AR23" i="323" s="1"/>
  <c r="AH25" i="324"/>
  <c r="AP26" i="324"/>
  <c r="AP24" i="324"/>
  <c r="AP23" i="324"/>
  <c r="AP27" i="324" s="1"/>
  <c r="AR25" i="324" s="1"/>
  <c r="AH24" i="324"/>
  <c r="AH47" i="322"/>
  <c r="AP46" i="322"/>
  <c r="AP48" i="322"/>
  <c r="AP45" i="322"/>
  <c r="AH23" i="321"/>
  <c r="AH46" i="321"/>
  <c r="AH59" i="324"/>
  <c r="AQ58" i="324"/>
  <c r="AQ56" i="324"/>
  <c r="AQ57" i="324"/>
  <c r="AG17" i="325"/>
  <c r="AP27" i="323"/>
  <c r="AR25" i="323" s="1"/>
  <c r="AG61" i="319"/>
  <c r="AH56" i="319"/>
  <c r="AN59" i="319"/>
  <c r="AN57" i="319"/>
  <c r="AN58" i="319"/>
  <c r="AQ60" i="320"/>
  <c r="AR59" i="320" s="1"/>
  <c r="AN60" i="324"/>
  <c r="AR56" i="324" s="1"/>
  <c r="AQ16" i="324"/>
  <c r="AR15" i="324" s="1"/>
  <c r="AN60" i="323"/>
  <c r="AR56" i="323" s="1"/>
  <c r="AH24" i="321"/>
  <c r="AH25" i="320"/>
  <c r="AN38" i="324"/>
  <c r="AR34" i="324" s="1"/>
  <c r="AH13" i="325"/>
  <c r="AO27" i="319"/>
  <c r="AR24" i="319" s="1"/>
  <c r="AN16" i="321"/>
  <c r="AR12" i="321" s="1"/>
  <c r="AN38" i="318"/>
  <c r="AR34" i="318" s="1"/>
  <c r="AO16" i="324"/>
  <c r="AR13" i="324" s="1"/>
  <c r="AQ38" i="320"/>
  <c r="AR37" i="320" s="1"/>
  <c r="AP49" i="321"/>
  <c r="AR47" i="321" s="1"/>
  <c r="AS47" i="321" s="1"/>
  <c r="AP27" i="322"/>
  <c r="AR25" i="322" s="1"/>
  <c r="AH58" i="322"/>
  <c r="AQ49" i="319"/>
  <c r="AR48" i="319" s="1"/>
  <c r="AN16" i="319"/>
  <c r="AR12" i="319" s="1"/>
  <c r="AH47" i="323"/>
  <c r="AP46" i="323"/>
  <c r="AP45" i="323"/>
  <c r="AP48" i="323"/>
  <c r="AV69" i="322"/>
  <c r="AM69" i="322"/>
  <c r="AG69" i="322" s="1"/>
  <c r="AH58" i="324"/>
  <c r="AP59" i="324"/>
  <c r="AP56" i="324"/>
  <c r="AP57" i="324"/>
  <c r="AH57" i="319"/>
  <c r="AO58" i="319"/>
  <c r="AO56" i="319"/>
  <c r="AO60" i="319" s="1"/>
  <c r="AR57" i="319" s="1"/>
  <c r="AO59" i="319"/>
  <c r="AH68" i="320"/>
  <c r="AO69" i="320"/>
  <c r="AO67" i="320"/>
  <c r="AO71" i="320" s="1"/>
  <c r="AR68" i="320" s="1"/>
  <c r="AO70" i="320"/>
  <c r="AH25" i="325"/>
  <c r="AP24" i="325"/>
  <c r="AP26" i="325"/>
  <c r="AP23" i="325"/>
  <c r="AG50" i="322"/>
  <c r="AH45" i="322"/>
  <c r="AN48" i="322"/>
  <c r="AN47" i="322"/>
  <c r="AN46" i="322"/>
  <c r="AH37" i="325"/>
  <c r="AQ34" i="325"/>
  <c r="AQ35" i="325"/>
  <c r="AQ36" i="325"/>
  <c r="AH59" i="318"/>
  <c r="AQ56" i="318"/>
  <c r="AQ58" i="318"/>
  <c r="AQ57" i="318"/>
  <c r="AH47" i="325"/>
  <c r="AP46" i="325"/>
  <c r="AP45" i="325"/>
  <c r="AP48" i="325"/>
  <c r="AH47" i="324"/>
  <c r="AP46" i="324"/>
  <c r="AP45" i="324"/>
  <c r="AP48" i="324"/>
  <c r="AH14" i="321"/>
  <c r="AP13" i="321"/>
  <c r="AP12" i="321"/>
  <c r="AP15" i="321"/>
  <c r="AH59" i="325"/>
  <c r="AQ57" i="325"/>
  <c r="AQ56" i="325"/>
  <c r="AQ58" i="325"/>
  <c r="AS58" i="323"/>
  <c r="AH26" i="322"/>
  <c r="AQ23" i="322"/>
  <c r="AQ24" i="322"/>
  <c r="AQ25" i="322"/>
  <c r="AH37" i="321"/>
  <c r="AQ36" i="321"/>
  <c r="AQ35" i="321"/>
  <c r="AQ34" i="321"/>
  <c r="AQ38" i="321" s="1"/>
  <c r="AR37" i="321" s="1"/>
  <c r="AH26" i="318"/>
  <c r="AV70" i="324"/>
  <c r="AM70" i="324"/>
  <c r="AG70" i="324" s="1"/>
  <c r="AH26" i="325"/>
  <c r="AH35" i="324"/>
  <c r="AO36" i="324"/>
  <c r="AO37" i="324"/>
  <c r="AO34" i="324"/>
  <c r="AO38" i="324" s="1"/>
  <c r="AR35" i="324" s="1"/>
  <c r="AO49" i="318"/>
  <c r="AR46" i="318" s="1"/>
  <c r="AP60" i="320"/>
  <c r="AR58" i="320" s="1"/>
  <c r="AS58" i="320" s="1"/>
  <c r="AH14" i="320"/>
  <c r="AP12" i="320"/>
  <c r="AP13" i="320"/>
  <c r="AP15" i="320"/>
  <c r="AH69" i="320"/>
  <c r="AS14" i="319"/>
  <c r="AO71" i="325"/>
  <c r="AR68" i="325" s="1"/>
  <c r="AN16" i="322"/>
  <c r="AR12" i="322" s="1"/>
  <c r="AH69" i="325"/>
  <c r="AP68" i="325"/>
  <c r="AP67" i="325"/>
  <c r="AP70" i="325"/>
  <c r="AH70" i="318"/>
  <c r="AQ67" i="318"/>
  <c r="AQ68" i="318"/>
  <c r="AQ69" i="318"/>
  <c r="AG28" i="322"/>
  <c r="AP60" i="325"/>
  <c r="AR58" i="325" s="1"/>
  <c r="AH36" i="325"/>
  <c r="AP35" i="325"/>
  <c r="AP34" i="325"/>
  <c r="AP37" i="325"/>
  <c r="AH67" i="325"/>
  <c r="AH48" i="324"/>
  <c r="AQ46" i="324"/>
  <c r="AQ45" i="324"/>
  <c r="AQ47" i="324"/>
  <c r="AG50" i="325"/>
  <c r="AO71" i="324"/>
  <c r="AR68" i="324" s="1"/>
  <c r="AO49" i="325"/>
  <c r="AR46" i="325" s="1"/>
  <c r="AH68" i="323"/>
  <c r="AO69" i="323"/>
  <c r="AO70" i="323"/>
  <c r="AH13" i="323"/>
  <c r="AO14" i="323"/>
  <c r="AO12" i="323"/>
  <c r="AO15" i="323"/>
  <c r="AH67" i="320"/>
  <c r="AG72" i="320"/>
  <c r="AN69" i="320"/>
  <c r="AN68" i="320"/>
  <c r="AN70" i="320"/>
  <c r="AW68" i="321"/>
  <c r="AM68" i="321"/>
  <c r="AP67" i="321"/>
  <c r="AP71" i="321" s="1"/>
  <c r="AR69" i="321" s="1"/>
  <c r="AP70" i="321"/>
  <c r="AG28" i="321"/>
  <c r="AH13" i="318"/>
  <c r="AO14" i="318"/>
  <c r="AO15" i="318"/>
  <c r="AO12" i="318"/>
  <c r="AN16" i="325"/>
  <c r="AR12" i="325" s="1"/>
  <c r="AP38" i="320"/>
  <c r="AR36" i="320" s="1"/>
  <c r="AS36" i="320" s="1"/>
  <c r="AQ16" i="321"/>
  <c r="AR15" i="321" s="1"/>
  <c r="AG39" i="325"/>
  <c r="AH56" i="324"/>
  <c r="AQ27" i="323"/>
  <c r="AR26" i="323" s="1"/>
  <c r="AQ49" i="318"/>
  <c r="AR48" i="318" s="1"/>
  <c r="AP71" i="318"/>
  <c r="AR69" i="318" s="1"/>
  <c r="AH48" i="322"/>
  <c r="AG61" i="318"/>
  <c r="AN49" i="323"/>
  <c r="AR45" i="323" s="1"/>
  <c r="AS37" i="319"/>
  <c r="AO16" i="325"/>
  <c r="AR13" i="325" s="1"/>
  <c r="AN16" i="324"/>
  <c r="AR12" i="324" s="1"/>
  <c r="AH12" i="321"/>
  <c r="AO27" i="320"/>
  <c r="AR24" i="320" s="1"/>
  <c r="AP49" i="318"/>
  <c r="AR47" i="318" s="1"/>
  <c r="AS47" i="318" s="1"/>
  <c r="AH45" i="319"/>
  <c r="AQ38" i="324"/>
  <c r="AR37" i="324" s="1"/>
  <c r="AO38" i="321"/>
  <c r="AR35" i="321" s="1"/>
  <c r="AN38" i="322"/>
  <c r="AR34" i="322" s="1"/>
  <c r="AH46" i="324"/>
  <c r="AO45" i="324"/>
  <c r="AO48" i="324"/>
  <c r="AO47" i="324"/>
  <c r="AU67" i="323"/>
  <c r="AG67" i="323"/>
  <c r="AV70" i="323"/>
  <c r="AM70" i="323"/>
  <c r="AG70" i="323" s="1"/>
  <c r="AH36" i="321"/>
  <c r="AP35" i="321"/>
  <c r="AP37" i="321"/>
  <c r="AP34" i="321"/>
  <c r="AH67" i="318"/>
  <c r="AG72" i="318"/>
  <c r="AN69" i="318"/>
  <c r="AN68" i="318"/>
  <c r="AN70" i="318"/>
  <c r="AH25" i="319"/>
  <c r="AP23" i="319"/>
  <c r="AP26" i="319"/>
  <c r="AP24" i="319"/>
  <c r="AH34" i="321"/>
  <c r="AG39" i="321"/>
  <c r="AN37" i="321"/>
  <c r="AN36" i="321"/>
  <c r="AN35" i="321"/>
  <c r="AN38" i="321" s="1"/>
  <c r="AR34" i="321" s="1"/>
  <c r="AH14" i="325"/>
  <c r="AP15" i="325"/>
  <c r="AP13" i="325"/>
  <c r="AP12" i="325"/>
  <c r="AH58" i="318"/>
  <c r="AO71" i="323"/>
  <c r="AR68" i="323" s="1"/>
  <c r="AG28" i="325"/>
  <c r="AN60" i="322"/>
  <c r="AR56" i="322" s="1"/>
  <c r="AH70" i="320"/>
  <c r="AQ69" i="320"/>
  <c r="AQ67" i="320"/>
  <c r="AQ71" i="320" s="1"/>
  <c r="AR70" i="320" s="1"/>
  <c r="AQ68" i="320"/>
  <c r="AH26" i="319"/>
  <c r="AQ23" i="319"/>
  <c r="AQ24" i="319"/>
  <c r="AQ25" i="319"/>
  <c r="AN38" i="319"/>
  <c r="AR34" i="319" s="1"/>
  <c r="AS35" i="319" s="1"/>
  <c r="AH56" i="325"/>
  <c r="AH46" i="323"/>
  <c r="AO45" i="323"/>
  <c r="AO48" i="323"/>
  <c r="AO47" i="323"/>
  <c r="AH23" i="325"/>
  <c r="AH14" i="322"/>
  <c r="AP12" i="322"/>
  <c r="AP15" i="322"/>
  <c r="AP13" i="322"/>
  <c r="AP27" i="318"/>
  <c r="AR25" i="318" s="1"/>
  <c r="AN71" i="319"/>
  <c r="AR67" i="319" s="1"/>
  <c r="AQ49" i="325"/>
  <c r="AR48" i="325" s="1"/>
  <c r="AG68" i="321"/>
  <c r="AU68" i="321"/>
  <c r="AH35" i="325"/>
  <c r="AO38" i="322"/>
  <c r="AR35" i="322" s="1"/>
  <c r="AS35" i="322" s="1"/>
  <c r="AG72" i="324"/>
  <c r="AH67" i="324"/>
  <c r="AN70" i="324"/>
  <c r="AN69" i="324"/>
  <c r="AN68" i="324"/>
  <c r="AH57" i="322"/>
  <c r="AO58" i="322"/>
  <c r="AO56" i="322"/>
  <c r="AO60" i="322" s="1"/>
  <c r="AR57" i="322" s="1"/>
  <c r="AS57" i="322" s="1"/>
  <c r="AO59" i="322"/>
  <c r="AH35" i="323"/>
  <c r="AH13" i="320"/>
  <c r="AO15" i="320"/>
  <c r="AO12" i="320"/>
  <c r="AO14" i="320"/>
  <c r="AH59" i="319"/>
  <c r="AH70" i="319"/>
  <c r="AQ67" i="319"/>
  <c r="AQ69" i="319"/>
  <c r="AQ68" i="319"/>
  <c r="AH68" i="325"/>
  <c r="AH12" i="322"/>
  <c r="AQ60" i="321"/>
  <c r="AR59" i="321" s="1"/>
  <c r="AO71" i="319"/>
  <c r="AR68" i="319" s="1"/>
  <c r="AG28" i="319"/>
  <c r="AP38" i="318"/>
  <c r="AR36" i="318" s="1"/>
  <c r="AP49" i="319"/>
  <c r="AR47" i="319" s="1"/>
  <c r="AH23" i="322"/>
  <c r="AH58" i="325"/>
  <c r="AG17" i="323"/>
  <c r="AH12" i="323"/>
  <c r="AN13" i="323"/>
  <c r="AN15" i="323"/>
  <c r="AN14" i="323"/>
  <c r="AG72" i="325"/>
  <c r="AH24" i="323"/>
  <c r="AO23" i="323"/>
  <c r="AO27" i="323" s="1"/>
  <c r="AR24" i="323" s="1"/>
  <c r="AS24" i="323" s="1"/>
  <c r="AO26" i="323"/>
  <c r="AO25" i="323"/>
  <c r="AN49" i="325"/>
  <c r="AR45" i="325" s="1"/>
  <c r="AH45" i="325"/>
  <c r="AH68" i="324"/>
  <c r="AO27" i="324"/>
  <c r="AR24" i="324" s="1"/>
  <c r="AO60" i="318"/>
  <c r="AR57" i="318" s="1"/>
  <c r="AQ49" i="320"/>
  <c r="AR48" i="320" s="1"/>
  <c r="AS48" i="320" s="1"/>
  <c r="AH46" i="322"/>
  <c r="AH46" i="319"/>
  <c r="AO48" i="319"/>
  <c r="AO45" i="319"/>
  <c r="AO49" i="319" s="1"/>
  <c r="AR46" i="319" s="1"/>
  <c r="AS46" i="319" s="1"/>
  <c r="AO47" i="319"/>
  <c r="AQ16" i="319"/>
  <c r="AR15" i="319" s="1"/>
  <c r="AP38" i="322"/>
  <c r="AR36" i="322" s="1"/>
  <c r="AN27" i="321"/>
  <c r="AR23" i="321" s="1"/>
  <c r="AO27" i="322"/>
  <c r="AR24" i="322" s="1"/>
  <c r="AQ71" i="322"/>
  <c r="AR70" i="322" s="1"/>
  <c r="AH45" i="324"/>
  <c r="AH56" i="322"/>
  <c r="AP16" i="324"/>
  <c r="AR14" i="324" s="1"/>
  <c r="AS14" i="324" s="1"/>
  <c r="AH69" i="323"/>
  <c r="AP68" i="323"/>
  <c r="AP67" i="323"/>
  <c r="AP71" i="323" s="1"/>
  <c r="AR69" i="323" s="1"/>
  <c r="AP70" i="323"/>
  <c r="AQ60" i="323"/>
  <c r="AR59" i="323" s="1"/>
  <c r="AH15" i="321"/>
  <c r="AO60" i="325"/>
  <c r="AR57" i="325" s="1"/>
  <c r="AN38" i="325"/>
  <c r="AR34" i="325" s="1"/>
  <c r="AO60" i="323"/>
  <c r="AR57" i="323" s="1"/>
  <c r="AS57" i="323" s="1"/>
  <c r="AG61" i="324"/>
  <c r="AH26" i="323"/>
  <c r="AH23" i="318"/>
  <c r="AP16" i="318"/>
  <c r="AR14" i="318" s="1"/>
  <c r="AP27" i="320"/>
  <c r="AR25" i="320" s="1"/>
  <c r="AQ49" i="322"/>
  <c r="AR48" i="322" s="1"/>
  <c r="AH56" i="318"/>
  <c r="AH45" i="323"/>
  <c r="AQ16" i="322"/>
  <c r="AR15" i="322" s="1"/>
  <c r="AG17" i="321"/>
  <c r="AH24" i="320"/>
  <c r="AN49" i="319"/>
  <c r="AR45" i="319" s="1"/>
  <c r="AG50" i="319"/>
  <c r="AH37" i="324"/>
  <c r="AP60" i="322"/>
  <c r="AR58" i="322" s="1"/>
  <c r="AO38" i="318"/>
  <c r="AR35" i="318" s="1"/>
  <c r="AS35" i="318" s="1"/>
  <c r="AH68" i="318"/>
  <c r="AH25" i="316"/>
  <c r="AP26" i="316"/>
  <c r="AP24" i="316"/>
  <c r="AP23" i="316"/>
  <c r="AP27" i="316" s="1"/>
  <c r="AR25" i="316" s="1"/>
  <c r="AH69" i="314"/>
  <c r="AP70" i="314"/>
  <c r="AP68" i="314"/>
  <c r="AP67" i="314"/>
  <c r="AP71" i="314" s="1"/>
  <c r="AR69" i="314" s="1"/>
  <c r="AH70" i="314"/>
  <c r="AG61" i="316"/>
  <c r="AH56" i="316"/>
  <c r="AN58" i="316"/>
  <c r="AN59" i="316"/>
  <c r="AN57" i="316"/>
  <c r="AN60" i="316" s="1"/>
  <c r="AR56" i="316" s="1"/>
  <c r="AH37" i="317"/>
  <c r="AQ35" i="317"/>
  <c r="AQ36" i="317"/>
  <c r="AQ34" i="317"/>
  <c r="AQ38" i="317" s="1"/>
  <c r="AR37" i="317" s="1"/>
  <c r="AU69" i="317"/>
  <c r="AS15" i="315"/>
  <c r="AH35" i="316"/>
  <c r="AO37" i="316"/>
  <c r="AO34" i="316"/>
  <c r="AO38" i="316" s="1"/>
  <c r="AR35" i="316" s="1"/>
  <c r="AO36" i="316"/>
  <c r="AH34" i="316"/>
  <c r="AS14" i="314"/>
  <c r="AH70" i="315"/>
  <c r="AQ69" i="315"/>
  <c r="AQ68" i="315"/>
  <c r="AQ67" i="315"/>
  <c r="AQ71" i="315" s="1"/>
  <c r="AR70" i="315" s="1"/>
  <c r="AP60" i="314"/>
  <c r="AR58" i="314" s="1"/>
  <c r="AH47" i="315"/>
  <c r="AP46" i="315"/>
  <c r="AP45" i="315"/>
  <c r="AP49" i="315" s="1"/>
  <c r="AR47" i="315" s="1"/>
  <c r="AS47" i="315" s="1"/>
  <c r="AP48" i="315"/>
  <c r="AP71" i="315"/>
  <c r="AR69" i="315" s="1"/>
  <c r="AP38" i="315"/>
  <c r="AR36" i="315" s="1"/>
  <c r="AH48" i="315"/>
  <c r="AH70" i="316"/>
  <c r="AQ68" i="316"/>
  <c r="AQ69" i="316"/>
  <c r="AQ67" i="316"/>
  <c r="AQ71" i="316" s="1"/>
  <c r="AR70" i="316" s="1"/>
  <c r="AP49" i="316"/>
  <c r="AR47" i="316" s="1"/>
  <c r="AO16" i="316"/>
  <c r="AR13" i="316" s="1"/>
  <c r="AH67" i="314"/>
  <c r="AN71" i="315"/>
  <c r="AR67" i="315" s="1"/>
  <c r="AP16" i="316"/>
  <c r="AR14" i="316" s="1"/>
  <c r="AH59" i="316"/>
  <c r="AH23" i="316"/>
  <c r="AQ38" i="315"/>
  <c r="AR37" i="315" s="1"/>
  <c r="AS37" i="315" s="1"/>
  <c r="AN60" i="314"/>
  <c r="AR56" i="314" s="1"/>
  <c r="AO27" i="317"/>
  <c r="AR24" i="317" s="1"/>
  <c r="AQ38" i="314"/>
  <c r="AR37" i="314" s="1"/>
  <c r="AH46" i="315"/>
  <c r="AH26" i="316"/>
  <c r="AN49" i="315"/>
  <c r="AR45" i="315" s="1"/>
  <c r="AG39" i="316"/>
  <c r="AP16" i="315"/>
  <c r="AR14" i="315" s="1"/>
  <c r="AS14" i="315" s="1"/>
  <c r="AO49" i="317"/>
  <c r="AR46" i="317" s="1"/>
  <c r="AP27" i="315"/>
  <c r="AR25" i="315" s="1"/>
  <c r="AQ68" i="317"/>
  <c r="AQ67" i="317"/>
  <c r="AQ71" i="317" s="1"/>
  <c r="AR70" i="317" s="1"/>
  <c r="AQ69" i="317"/>
  <c r="AQ27" i="317"/>
  <c r="AR26" i="317" s="1"/>
  <c r="AS26" i="317" s="1"/>
  <c r="AH13" i="317"/>
  <c r="AO15" i="317"/>
  <c r="AO14" i="317"/>
  <c r="AO12" i="317"/>
  <c r="AH35" i="317"/>
  <c r="AO36" i="317"/>
  <c r="AO34" i="317"/>
  <c r="AO37" i="317"/>
  <c r="AQ60" i="314"/>
  <c r="AR59" i="314" s="1"/>
  <c r="AS59" i="314" s="1"/>
  <c r="AQ27" i="315"/>
  <c r="AR26" i="315" s="1"/>
  <c r="AS26" i="315" s="1"/>
  <c r="AH69" i="316"/>
  <c r="AP70" i="316"/>
  <c r="AP67" i="316"/>
  <c r="AP68" i="316"/>
  <c r="AS45" i="317"/>
  <c r="AQ49" i="315"/>
  <c r="AR48" i="315" s="1"/>
  <c r="AR39" i="314"/>
  <c r="AS15" i="316"/>
  <c r="AQ60" i="317"/>
  <c r="AR59" i="317" s="1"/>
  <c r="AS59" i="317" s="1"/>
  <c r="AN16" i="316"/>
  <c r="AR12" i="316" s="1"/>
  <c r="AP16" i="317"/>
  <c r="AR14" i="317" s="1"/>
  <c r="AN49" i="314"/>
  <c r="AR45" i="314" s="1"/>
  <c r="AH12" i="317"/>
  <c r="AO60" i="315"/>
  <c r="AR57" i="315" s="1"/>
  <c r="AR61" i="315" s="1"/>
  <c r="AH37" i="316"/>
  <c r="AH69" i="315"/>
  <c r="AQ27" i="314"/>
  <c r="AR26" i="314" s="1"/>
  <c r="AS26" i="314" s="1"/>
  <c r="AO16" i="315"/>
  <c r="AR13" i="315" s="1"/>
  <c r="AR17" i="315" s="1"/>
  <c r="AH67" i="316"/>
  <c r="AG72" i="316"/>
  <c r="AN69" i="316"/>
  <c r="AN70" i="316"/>
  <c r="AN68" i="316"/>
  <c r="AH68" i="314"/>
  <c r="AO67" i="314"/>
  <c r="AO71" i="314" s="1"/>
  <c r="AR68" i="314" s="1"/>
  <c r="AO69" i="314"/>
  <c r="AO70" i="314"/>
  <c r="AP49" i="317"/>
  <c r="AR47" i="317" s="1"/>
  <c r="AS47" i="317" s="1"/>
  <c r="AP60" i="315"/>
  <c r="AR58" i="315" s="1"/>
  <c r="AS56" i="315" s="1"/>
  <c r="AO38" i="314"/>
  <c r="AR35" i="314" s="1"/>
  <c r="AS35" i="314" s="1"/>
  <c r="AG72" i="314"/>
  <c r="AO71" i="317"/>
  <c r="AR68" i="317" s="1"/>
  <c r="AQ60" i="316"/>
  <c r="AR59" i="316" s="1"/>
  <c r="AS59" i="316" s="1"/>
  <c r="AN27" i="316"/>
  <c r="AR23" i="316" s="1"/>
  <c r="AS26" i="316" s="1"/>
  <c r="AN16" i="314"/>
  <c r="AR12" i="314" s="1"/>
  <c r="AS13" i="314" s="1"/>
  <c r="AN27" i="315"/>
  <c r="AR23" i="315" s="1"/>
  <c r="AH45" i="315"/>
  <c r="AO49" i="314"/>
  <c r="AR46" i="314" s="1"/>
  <c r="AN38" i="316"/>
  <c r="AR34" i="316" s="1"/>
  <c r="AH57" i="316"/>
  <c r="AQ60" i="315"/>
  <c r="AR59" i="315" s="1"/>
  <c r="AS59" i="315" s="1"/>
  <c r="AO60" i="317"/>
  <c r="AR57" i="317" s="1"/>
  <c r="AS56" i="317" s="1"/>
  <c r="AS23" i="317"/>
  <c r="AR28" i="317"/>
  <c r="AH24" i="316"/>
  <c r="AO26" i="316"/>
  <c r="AO23" i="316"/>
  <c r="AO27" i="316" s="1"/>
  <c r="AR24" i="316" s="1"/>
  <c r="AS24" i="316" s="1"/>
  <c r="AO25" i="316"/>
  <c r="AW69" i="317"/>
  <c r="AM69" i="317"/>
  <c r="AG69" i="317" s="1"/>
  <c r="AH36" i="316"/>
  <c r="AP37" i="316"/>
  <c r="AP34" i="316"/>
  <c r="AP38" i="316" s="1"/>
  <c r="AR36" i="316" s="1"/>
  <c r="AP35" i="316"/>
  <c r="AQ38" i="316"/>
  <c r="AR37" i="316" s="1"/>
  <c r="AS37" i="316" s="1"/>
  <c r="AP27" i="314"/>
  <c r="AR25" i="314" s="1"/>
  <c r="AS24" i="314" s="1"/>
  <c r="AH68" i="316"/>
  <c r="AO70" i="316"/>
  <c r="AO67" i="316"/>
  <c r="AO71" i="316" s="1"/>
  <c r="AR68" i="316" s="1"/>
  <c r="AO69" i="316"/>
  <c r="AO71" i="315"/>
  <c r="AR68" i="315" s="1"/>
  <c r="AN71" i="314"/>
  <c r="AR67" i="314" s="1"/>
  <c r="AH36" i="317"/>
  <c r="AP34" i="317"/>
  <c r="AP35" i="317"/>
  <c r="AP37" i="317"/>
  <c r="AQ71" i="314"/>
  <c r="AR70" i="314" s="1"/>
  <c r="AS70" i="314" s="1"/>
  <c r="AH67" i="315"/>
  <c r="AQ49" i="314"/>
  <c r="AR48" i="314" s="1"/>
  <c r="AS48" i="314" s="1"/>
  <c r="AH58" i="316"/>
  <c r="AS48" i="317"/>
  <c r="AO49" i="316"/>
  <c r="AR46" i="316" s="1"/>
  <c r="AS46" i="316" s="1"/>
  <c r="AG50" i="315"/>
  <c r="AO60" i="316"/>
  <c r="AR57" i="316" s="1"/>
  <c r="AN71" i="317"/>
  <c r="AR67" i="317" s="1"/>
  <c r="AH15" i="317"/>
  <c r="AH69" i="313"/>
  <c r="AP67" i="313"/>
  <c r="AP71" i="313" s="1"/>
  <c r="AR69" i="313" s="1"/>
  <c r="AP68" i="313"/>
  <c r="AP70" i="313"/>
  <c r="AH68" i="313"/>
  <c r="AH70" i="313"/>
  <c r="AQ67" i="313"/>
  <c r="AQ68" i="313"/>
  <c r="AQ69" i="313"/>
  <c r="AH58" i="312"/>
  <c r="AP59" i="312"/>
  <c r="AP56" i="312"/>
  <c r="AP60" i="312" s="1"/>
  <c r="AR58" i="312" s="1"/>
  <c r="AP57" i="312"/>
  <c r="AG61" i="312"/>
  <c r="AS12" i="313"/>
  <c r="AO38" i="312"/>
  <c r="AR35" i="312" s="1"/>
  <c r="AO60" i="312"/>
  <c r="AR57" i="312" s="1"/>
  <c r="AS57" i="312" s="1"/>
  <c r="AP16" i="313"/>
  <c r="AR14" i="313" s="1"/>
  <c r="AR17" i="313" s="1"/>
  <c r="AH70" i="312"/>
  <c r="AQ67" i="312"/>
  <c r="AQ69" i="312"/>
  <c r="AQ68" i="312"/>
  <c r="AO27" i="312"/>
  <c r="AR24" i="312" s="1"/>
  <c r="AN38" i="313"/>
  <c r="AR34" i="313" s="1"/>
  <c r="AH69" i="312"/>
  <c r="AP68" i="312"/>
  <c r="AP67" i="312"/>
  <c r="AP70" i="312"/>
  <c r="AH67" i="312"/>
  <c r="AP27" i="312"/>
  <c r="AR25" i="312" s="1"/>
  <c r="AH68" i="312"/>
  <c r="AH25" i="313"/>
  <c r="AP24" i="313"/>
  <c r="AP23" i="313"/>
  <c r="AP26" i="313"/>
  <c r="AH58" i="313"/>
  <c r="AH57" i="312"/>
  <c r="AH23" i="313"/>
  <c r="AQ27" i="313"/>
  <c r="AR26" i="313" s="1"/>
  <c r="AN16" i="312"/>
  <c r="AR12" i="312" s="1"/>
  <c r="AS46" i="312"/>
  <c r="AH36" i="313"/>
  <c r="AP34" i="313"/>
  <c r="AP37" i="313"/>
  <c r="AP35" i="313"/>
  <c r="AS13" i="313"/>
  <c r="AH46" i="313"/>
  <c r="AG50" i="313"/>
  <c r="AO45" i="313"/>
  <c r="AH45" i="313"/>
  <c r="AO47" i="313"/>
  <c r="AO48" i="313"/>
  <c r="AQ16" i="312"/>
  <c r="AR15" i="312" s="1"/>
  <c r="AS15" i="312" s="1"/>
  <c r="AN27" i="313"/>
  <c r="AR23" i="313" s="1"/>
  <c r="AH47" i="313"/>
  <c r="AG72" i="313"/>
  <c r="AH67" i="313"/>
  <c r="AN68" i="313"/>
  <c r="AN69" i="313"/>
  <c r="AN70" i="313"/>
  <c r="AG72" i="312"/>
  <c r="AG28" i="312"/>
  <c r="AH23" i="312"/>
  <c r="AN25" i="312"/>
  <c r="AN26" i="312"/>
  <c r="AN24" i="312"/>
  <c r="AH57" i="313"/>
  <c r="AO58" i="313"/>
  <c r="AO59" i="313"/>
  <c r="AO56" i="313"/>
  <c r="AH56" i="312"/>
  <c r="AH59" i="312"/>
  <c r="AQ16" i="313"/>
  <c r="AR15" i="313" s="1"/>
  <c r="AS15" i="313" s="1"/>
  <c r="AN49" i="312"/>
  <c r="AR45" i="312" s="1"/>
  <c r="AP16" i="312"/>
  <c r="AR14" i="312" s="1"/>
  <c r="AP38" i="312"/>
  <c r="AR36" i="312" s="1"/>
  <c r="AS36" i="312" s="1"/>
  <c r="AG28" i="313"/>
  <c r="AS47" i="312"/>
  <c r="AH24" i="313"/>
  <c r="AO23" i="313"/>
  <c r="AO27" i="313" s="1"/>
  <c r="AR24" i="313" s="1"/>
  <c r="AO25" i="313"/>
  <c r="AO26" i="313"/>
  <c r="AG39" i="313"/>
  <c r="AG61" i="311"/>
  <c r="AH56" i="311"/>
  <c r="AN59" i="311"/>
  <c r="AN57" i="311"/>
  <c r="AN58" i="311"/>
  <c r="AH59" i="311"/>
  <c r="AH58" i="311"/>
  <c r="AH57" i="311"/>
  <c r="AS46" i="311"/>
  <c r="AH69" i="311"/>
  <c r="AP67" i="311"/>
  <c r="AP68" i="311"/>
  <c r="AP70" i="311"/>
  <c r="AQ38" i="311"/>
  <c r="AR37" i="311" s="1"/>
  <c r="AH70" i="311"/>
  <c r="AQ67" i="311"/>
  <c r="AQ69" i="311"/>
  <c r="AQ68" i="311"/>
  <c r="AP49" i="311"/>
  <c r="AR47" i="311" s="1"/>
  <c r="AS47" i="311" s="1"/>
  <c r="AG39" i="311"/>
  <c r="AH34" i="311"/>
  <c r="AN37" i="311"/>
  <c r="AN36" i="311"/>
  <c r="AN35" i="311"/>
  <c r="AN38" i="311" s="1"/>
  <c r="AR34" i="311" s="1"/>
  <c r="AH36" i="311"/>
  <c r="AQ60" i="311"/>
  <c r="AR59" i="311" s="1"/>
  <c r="AH37" i="311"/>
  <c r="AH25" i="311"/>
  <c r="AH26" i="311"/>
  <c r="AH68" i="311"/>
  <c r="AO67" i="311"/>
  <c r="AO69" i="311"/>
  <c r="AO70" i="311"/>
  <c r="AO60" i="311"/>
  <c r="AR57" i="311" s="1"/>
  <c r="AP27" i="311"/>
  <c r="AR25" i="311" s="1"/>
  <c r="AQ27" i="311"/>
  <c r="AR26" i="311" s="1"/>
  <c r="AO16" i="311"/>
  <c r="AR13" i="311" s="1"/>
  <c r="AS13" i="311" s="1"/>
  <c r="AO27" i="311"/>
  <c r="AR24" i="311" s="1"/>
  <c r="AH35" i="311"/>
  <c r="AH67" i="311"/>
  <c r="AS15" i="311"/>
  <c r="AS48" i="311"/>
  <c r="AS45" i="311"/>
  <c r="AO38" i="311"/>
  <c r="AR35" i="311" s="1"/>
  <c r="AG72" i="311"/>
  <c r="AG28" i="311"/>
  <c r="AH23" i="311"/>
  <c r="AN25" i="311"/>
  <c r="AN24" i="311"/>
  <c r="AN26" i="311"/>
  <c r="AN16" i="311"/>
  <c r="AR12" i="311" s="1"/>
  <c r="AQ60" i="307"/>
  <c r="AR59" i="307" s="1"/>
  <c r="AP38" i="307"/>
  <c r="AR36" i="307" s="1"/>
  <c r="AP60" i="307"/>
  <c r="AR58" i="307" s="1"/>
  <c r="AH69" i="307"/>
  <c r="AP68" i="307"/>
  <c r="AP70" i="307"/>
  <c r="AP67" i="307"/>
  <c r="AG50" i="307"/>
  <c r="AH45" i="307"/>
  <c r="AN47" i="307"/>
  <c r="AN46" i="307"/>
  <c r="AN48" i="307"/>
  <c r="AG72" i="307"/>
  <c r="AH67" i="307"/>
  <c r="AN69" i="307"/>
  <c r="AN68" i="307"/>
  <c r="AN70" i="307"/>
  <c r="AH24" i="307"/>
  <c r="AO23" i="307"/>
  <c r="AO26" i="307"/>
  <c r="AO25" i="307"/>
  <c r="AH47" i="307"/>
  <c r="AH68" i="307"/>
  <c r="AP27" i="307"/>
  <c r="AR25" i="307" s="1"/>
  <c r="AH46" i="307"/>
  <c r="AH48" i="307"/>
  <c r="AQ16" i="307"/>
  <c r="AR15" i="307" s="1"/>
  <c r="AQ38" i="307"/>
  <c r="AR37" i="307" s="1"/>
  <c r="AQ27" i="307"/>
  <c r="AR26" i="307" s="1"/>
  <c r="AO60" i="307"/>
  <c r="AR57" i="307" s="1"/>
  <c r="AS58" i="307" s="1"/>
  <c r="AN60" i="307"/>
  <c r="AR56" i="307" s="1"/>
  <c r="AH23" i="307"/>
  <c r="AG28" i="307"/>
  <c r="AN26" i="307"/>
  <c r="AN24" i="307"/>
  <c r="AN25" i="307"/>
  <c r="AN16" i="307"/>
  <c r="AR12" i="307" s="1"/>
  <c r="AO49" i="307"/>
  <c r="AR46" i="307" s="1"/>
  <c r="AQ49" i="307"/>
  <c r="AR48" i="307" s="1"/>
  <c r="AH70" i="307"/>
  <c r="AQ69" i="307"/>
  <c r="AQ67" i="307"/>
  <c r="AQ68" i="307"/>
  <c r="AN38" i="307"/>
  <c r="AR34" i="307" s="1"/>
  <c r="AO16" i="307"/>
  <c r="AR13" i="307" s="1"/>
  <c r="AP16" i="307"/>
  <c r="AR14" i="307" s="1"/>
  <c r="C59" i="1"/>
  <c r="H50" i="1"/>
  <c r="C39" i="1"/>
  <c r="BS31" i="1"/>
  <c r="BS23" i="1"/>
  <c r="CA59" i="349" l="1"/>
  <c r="CE59" i="349" s="1"/>
  <c r="CA59" i="348"/>
  <c r="CE59" i="348" s="1"/>
  <c r="CA59" i="347"/>
  <c r="CE59" i="347" s="1"/>
  <c r="CA59" i="356"/>
  <c r="CE59" i="356" s="1"/>
  <c r="CA59" i="358"/>
  <c r="CE59" i="358" s="1"/>
  <c r="CA59" i="357"/>
  <c r="CE59" i="357" s="1"/>
  <c r="CA59" i="353"/>
  <c r="CE59" i="353" s="1"/>
  <c r="CA59" i="352"/>
  <c r="CE59" i="352" s="1"/>
  <c r="CA59" i="351"/>
  <c r="CE59" i="351" s="1"/>
  <c r="CA59" i="350"/>
  <c r="CE59" i="350" s="1"/>
  <c r="CA59" i="346"/>
  <c r="CE59" i="346" s="1"/>
  <c r="CA59" i="345"/>
  <c r="CE59" i="345" s="1"/>
  <c r="CA59" i="355"/>
  <c r="CE59" i="355" s="1"/>
  <c r="CA59" i="354"/>
  <c r="CE59" i="354" s="1"/>
  <c r="CA59" i="343"/>
  <c r="CE59" i="343" s="1"/>
  <c r="CA59" i="340"/>
  <c r="CE59" i="340" s="1"/>
  <c r="CA59" i="337"/>
  <c r="CE59" i="337" s="1"/>
  <c r="CA59" i="336"/>
  <c r="CE59" i="336" s="1"/>
  <c r="CA59" i="335"/>
  <c r="CE59" i="335" s="1"/>
  <c r="CA59" i="331"/>
  <c r="CE59" i="331" s="1"/>
  <c r="CA59" i="334"/>
  <c r="CE59" i="334" s="1"/>
  <c r="CA59" i="344"/>
  <c r="CE59" i="344" s="1"/>
  <c r="CA59" i="342"/>
  <c r="CE59" i="342" s="1"/>
  <c r="CA59" i="341"/>
  <c r="CE59" i="341" s="1"/>
  <c r="CA59" i="332"/>
  <c r="CE59" i="332" s="1"/>
  <c r="CA59" i="330"/>
  <c r="CE59" i="330" s="1"/>
  <c r="CA59" i="329"/>
  <c r="CE59" i="329" s="1"/>
  <c r="CA59" i="339"/>
  <c r="CE59" i="339" s="1"/>
  <c r="CA59" i="333"/>
  <c r="CE59" i="333" s="1"/>
  <c r="CA59" i="338"/>
  <c r="CE59" i="338" s="1"/>
  <c r="CA67" i="357"/>
  <c r="CE67" i="357" s="1"/>
  <c r="CA67" i="353"/>
  <c r="CE67" i="353" s="1"/>
  <c r="CA67" i="350"/>
  <c r="CE67" i="350" s="1"/>
  <c r="CA67" i="346"/>
  <c r="CE67" i="346" s="1"/>
  <c r="CA67" i="354"/>
  <c r="CE67" i="354" s="1"/>
  <c r="CA67" i="348"/>
  <c r="CE67" i="348" s="1"/>
  <c r="CA67" i="347"/>
  <c r="CE67" i="347" s="1"/>
  <c r="CA67" i="344"/>
  <c r="CE67" i="344" s="1"/>
  <c r="CA67" i="355"/>
  <c r="CE67" i="355" s="1"/>
  <c r="CA67" i="351"/>
  <c r="CE67" i="351" s="1"/>
  <c r="CA67" i="349"/>
  <c r="CE67" i="349" s="1"/>
  <c r="CA67" i="358"/>
  <c r="CE67" i="358" s="1"/>
  <c r="CA67" i="356"/>
  <c r="CE67" i="356" s="1"/>
  <c r="CA67" i="352"/>
  <c r="CE67" i="352" s="1"/>
  <c r="CA67" i="345"/>
  <c r="CE67" i="345" s="1"/>
  <c r="CA67" i="338"/>
  <c r="CE67" i="338" s="1"/>
  <c r="CA67" i="336"/>
  <c r="CE67" i="336" s="1"/>
  <c r="CA67" i="343"/>
  <c r="CE67" i="343" s="1"/>
  <c r="CA67" i="340"/>
  <c r="CE67" i="340" s="1"/>
  <c r="CA67" i="337"/>
  <c r="CE67" i="337" s="1"/>
  <c r="CA67" i="334"/>
  <c r="CE67" i="334" s="1"/>
  <c r="CA67" i="331"/>
  <c r="CE67" i="331" s="1"/>
  <c r="CA67" i="330"/>
  <c r="CE67" i="330" s="1"/>
  <c r="CA67" i="333"/>
  <c r="CE67" i="333" s="1"/>
  <c r="CA67" i="332"/>
  <c r="CE67" i="332" s="1"/>
  <c r="CA67" i="342"/>
  <c r="CE67" i="342" s="1"/>
  <c r="CA67" i="341"/>
  <c r="CE67" i="341" s="1"/>
  <c r="CA67" i="335"/>
  <c r="CE67" i="335" s="1"/>
  <c r="CA67" i="329"/>
  <c r="CE67" i="329" s="1"/>
  <c r="CA67" i="339"/>
  <c r="CE67" i="339" s="1"/>
  <c r="AS13" i="356"/>
  <c r="AR72" i="356"/>
  <c r="AS67" i="356"/>
  <c r="AS69" i="358"/>
  <c r="AS68" i="358"/>
  <c r="AS59" i="358"/>
  <c r="AS35" i="358"/>
  <c r="AR17" i="356"/>
  <c r="AS12" i="356"/>
  <c r="AR61" i="357"/>
  <c r="AS56" i="357"/>
  <c r="AS69" i="356"/>
  <c r="AS70" i="358"/>
  <c r="AR72" i="358"/>
  <c r="AS67" i="358"/>
  <c r="AS15" i="357"/>
  <c r="AS25" i="357"/>
  <c r="AS36" i="357"/>
  <c r="AR28" i="358"/>
  <c r="AS23" i="358"/>
  <c r="AS68" i="356"/>
  <c r="AS26" i="358"/>
  <c r="AR39" i="358"/>
  <c r="AS34" i="358"/>
  <c r="AS58" i="356"/>
  <c r="AS26" i="356"/>
  <c r="AS45" i="357"/>
  <c r="AR50" i="357"/>
  <c r="AS15" i="356"/>
  <c r="BD23" i="356"/>
  <c r="BB23" i="356"/>
  <c r="BG23" i="356"/>
  <c r="BE23" i="356"/>
  <c r="AN49" i="358"/>
  <c r="AR45" i="358" s="1"/>
  <c r="AR28" i="357"/>
  <c r="AS23" i="357"/>
  <c r="AS48" i="358"/>
  <c r="AS36" i="358"/>
  <c r="AR17" i="357"/>
  <c r="AS12" i="357"/>
  <c r="AS46" i="356"/>
  <c r="AS36" i="356"/>
  <c r="AS46" i="357"/>
  <c r="AR61" i="356"/>
  <c r="AS56" i="356"/>
  <c r="AS25" i="356"/>
  <c r="BG24" i="356" s="1"/>
  <c r="AS47" i="358"/>
  <c r="AS26" i="357"/>
  <c r="BG56" i="358"/>
  <c r="BE56" i="358"/>
  <c r="BD56" i="358"/>
  <c r="BB56" i="358"/>
  <c r="AS34" i="357"/>
  <c r="BB15" i="358"/>
  <c r="BB14" i="358"/>
  <c r="C78" i="358" s="1"/>
  <c r="BB13" i="358"/>
  <c r="BT12" i="358" s="1"/>
  <c r="BB12" i="358"/>
  <c r="BG15" i="358"/>
  <c r="BG14" i="358"/>
  <c r="G78" i="358" s="1"/>
  <c r="BG13" i="358"/>
  <c r="BG12" i="358"/>
  <c r="BE15" i="358"/>
  <c r="BE14" i="358"/>
  <c r="E78" i="358" s="1"/>
  <c r="BE13" i="358"/>
  <c r="BE12" i="358"/>
  <c r="BD15" i="358"/>
  <c r="BD14" i="358"/>
  <c r="D78" i="358" s="1"/>
  <c r="H78" i="358" s="1"/>
  <c r="J78" i="358" s="1"/>
  <c r="BD13" i="358"/>
  <c r="BD12" i="358"/>
  <c r="AO71" i="357"/>
  <c r="AR68" i="357" s="1"/>
  <c r="AS69" i="357" s="1"/>
  <c r="AR39" i="356"/>
  <c r="AS34" i="356"/>
  <c r="AS48" i="356"/>
  <c r="AS57" i="356"/>
  <c r="AS45" i="356"/>
  <c r="AR50" i="356"/>
  <c r="AS59" i="357"/>
  <c r="AS35" i="356"/>
  <c r="AS57" i="358"/>
  <c r="BG59" i="358" s="1"/>
  <c r="AS47" i="357"/>
  <c r="AS35" i="357"/>
  <c r="AS14" i="357"/>
  <c r="AS45" i="349"/>
  <c r="AR50" i="349"/>
  <c r="AS47" i="348"/>
  <c r="AS37" i="341"/>
  <c r="BG56" i="354"/>
  <c r="BE56" i="354"/>
  <c r="BD56" i="354"/>
  <c r="BB56" i="354"/>
  <c r="AR28" i="345"/>
  <c r="AO38" i="352"/>
  <c r="AR35" i="352" s="1"/>
  <c r="AQ71" i="350"/>
  <c r="AR70" i="350" s="1"/>
  <c r="AS15" i="341"/>
  <c r="AS45" i="341"/>
  <c r="AS45" i="346"/>
  <c r="AR50" i="346"/>
  <c r="AN38" i="351"/>
  <c r="AR34" i="351" s="1"/>
  <c r="AS47" i="355"/>
  <c r="AS45" i="355"/>
  <c r="AS35" i="347"/>
  <c r="AR17" i="347"/>
  <c r="AS12" i="347"/>
  <c r="AS14" i="347"/>
  <c r="AS47" i="345"/>
  <c r="AS24" i="343"/>
  <c r="AS25" i="343"/>
  <c r="AR39" i="346"/>
  <c r="AS34" i="346"/>
  <c r="AS47" i="341"/>
  <c r="AS25" i="347"/>
  <c r="AQ27" i="342"/>
  <c r="AR26" i="342" s="1"/>
  <c r="AS26" i="342" s="1"/>
  <c r="AQ71" i="354"/>
  <c r="AR70" i="354" s="1"/>
  <c r="AS70" i="354" s="1"/>
  <c r="AR39" i="342"/>
  <c r="AS34" i="342"/>
  <c r="AS34" i="343"/>
  <c r="AR39" i="343"/>
  <c r="AO60" i="341"/>
  <c r="AR57" i="341" s="1"/>
  <c r="AS57" i="341" s="1"/>
  <c r="AQ16" i="352"/>
  <c r="AR15" i="352" s="1"/>
  <c r="AS15" i="352" s="1"/>
  <c r="AS37" i="352"/>
  <c r="AN71" i="346"/>
  <c r="AR67" i="346" s="1"/>
  <c r="BB15" i="343"/>
  <c r="BB14" i="343"/>
  <c r="C78" i="343" s="1"/>
  <c r="BB13" i="343"/>
  <c r="BT12" i="343" s="1"/>
  <c r="BB12" i="343"/>
  <c r="BG15" i="343"/>
  <c r="BG14" i="343"/>
  <c r="G78" i="343" s="1"/>
  <c r="BG13" i="343"/>
  <c r="BG12" i="343"/>
  <c r="BE15" i="343"/>
  <c r="BE14" i="343"/>
  <c r="E78" i="343" s="1"/>
  <c r="BE13" i="343"/>
  <c r="BE12" i="343"/>
  <c r="BD13" i="343"/>
  <c r="BD15" i="343"/>
  <c r="BD12" i="343"/>
  <c r="BD14" i="343"/>
  <c r="D78" i="343" s="1"/>
  <c r="H78" i="343" s="1"/>
  <c r="J78" i="343" s="1"/>
  <c r="AS59" i="350"/>
  <c r="BG59" i="342"/>
  <c r="BD58" i="342"/>
  <c r="D82" i="342" s="1"/>
  <c r="H82" i="342" s="1"/>
  <c r="J82" i="342" s="1"/>
  <c r="BB57" i="342"/>
  <c r="BT29" i="342" s="1"/>
  <c r="CA15" i="342" s="1"/>
  <c r="CF18" i="342" s="1"/>
  <c r="BG56" i="342"/>
  <c r="BE59" i="342"/>
  <c r="BB58" i="342"/>
  <c r="C82" i="342" s="1"/>
  <c r="BG57" i="342"/>
  <c r="BE56" i="342"/>
  <c r="BD59" i="342"/>
  <c r="BG58" i="342"/>
  <c r="G82" i="342" s="1"/>
  <c r="BE57" i="342"/>
  <c r="BD56" i="342"/>
  <c r="BD57" i="342"/>
  <c r="BB59" i="342"/>
  <c r="BE58" i="342"/>
  <c r="E82" i="342" s="1"/>
  <c r="BB56" i="342"/>
  <c r="AO71" i="353"/>
  <c r="AR68" i="353" s="1"/>
  <c r="AS36" i="346"/>
  <c r="AN71" i="343"/>
  <c r="AR67" i="343" s="1"/>
  <c r="AR39" i="341"/>
  <c r="AS34" i="341"/>
  <c r="AS46" i="346"/>
  <c r="AS35" i="341"/>
  <c r="AS25" i="349"/>
  <c r="AS68" i="354"/>
  <c r="AS48" i="341"/>
  <c r="AS26" i="347"/>
  <c r="AQ27" i="341"/>
  <c r="AR26" i="341" s="1"/>
  <c r="AS26" i="341" s="1"/>
  <c r="AN27" i="346"/>
  <c r="AR23" i="346" s="1"/>
  <c r="AO71" i="343"/>
  <c r="AR68" i="343" s="1"/>
  <c r="AS58" i="354"/>
  <c r="AS25" i="351"/>
  <c r="AS48" i="345"/>
  <c r="AQ71" i="348"/>
  <c r="AR70" i="348" s="1"/>
  <c r="AP71" i="348"/>
  <c r="AR69" i="348" s="1"/>
  <c r="AS69" i="348" s="1"/>
  <c r="AO16" i="354"/>
  <c r="AR13" i="354" s="1"/>
  <c r="AS13" i="354" s="1"/>
  <c r="AQ71" i="343"/>
  <c r="AR70" i="343" s="1"/>
  <c r="AP60" i="346"/>
  <c r="AR58" i="346" s="1"/>
  <c r="AH70" i="353"/>
  <c r="AQ68" i="353"/>
  <c r="AQ69" i="353"/>
  <c r="AQ67" i="353"/>
  <c r="AS47" i="349"/>
  <c r="AN71" i="344"/>
  <c r="AR67" i="344" s="1"/>
  <c r="AQ71" i="344"/>
  <c r="AR70" i="344" s="1"/>
  <c r="AG72" i="353"/>
  <c r="AP71" i="347"/>
  <c r="AR69" i="347" s="1"/>
  <c r="AS69" i="347" s="1"/>
  <c r="AR17" i="354"/>
  <c r="AS45" i="342"/>
  <c r="AR50" i="342"/>
  <c r="AR39" i="349"/>
  <c r="AS34" i="349"/>
  <c r="AS23" i="343"/>
  <c r="AR28" i="343"/>
  <c r="AS12" i="344"/>
  <c r="AS45" i="351"/>
  <c r="AN38" i="345"/>
  <c r="AR34" i="345" s="1"/>
  <c r="AP16" i="353"/>
  <c r="AR14" i="353" s="1"/>
  <c r="AS14" i="353" s="1"/>
  <c r="AS23" i="345"/>
  <c r="BG56" i="350"/>
  <c r="BE56" i="350"/>
  <c r="BD56" i="350"/>
  <c r="BB56" i="350"/>
  <c r="AN38" i="350"/>
  <c r="AR34" i="350" s="1"/>
  <c r="AO71" i="345"/>
  <c r="AR68" i="345" s="1"/>
  <c r="AS68" i="345" s="1"/>
  <c r="AN60" i="347"/>
  <c r="AR56" i="347" s="1"/>
  <c r="AN16" i="348"/>
  <c r="AR12" i="348" s="1"/>
  <c r="AP16" i="351"/>
  <c r="AR14" i="351" s="1"/>
  <c r="AR50" i="341"/>
  <c r="AO60" i="355"/>
  <c r="AR57" i="355" s="1"/>
  <c r="AR61" i="345"/>
  <c r="AS56" i="345"/>
  <c r="AS48" i="352"/>
  <c r="AS57" i="345"/>
  <c r="AP27" i="353"/>
  <c r="AR25" i="353" s="1"/>
  <c r="AS25" i="353" s="1"/>
  <c r="AP16" i="346"/>
  <c r="AR14" i="346" s="1"/>
  <c r="AQ60" i="343"/>
  <c r="AR59" i="343" s="1"/>
  <c r="AS59" i="343" s="1"/>
  <c r="AS45" i="344"/>
  <c r="AR50" i="344"/>
  <c r="AS15" i="349"/>
  <c r="AS36" i="348"/>
  <c r="AS48" i="344"/>
  <c r="AS58" i="343"/>
  <c r="AS59" i="346"/>
  <c r="AS59" i="341"/>
  <c r="AO16" i="348"/>
  <c r="AR13" i="348" s="1"/>
  <c r="AS13" i="348" s="1"/>
  <c r="AS46" i="350"/>
  <c r="AS26" i="344"/>
  <c r="AR50" i="352"/>
  <c r="AS36" i="342"/>
  <c r="AO49" i="347"/>
  <c r="AR46" i="347" s="1"/>
  <c r="AS25" i="342"/>
  <c r="AP27" i="341"/>
  <c r="AR25" i="341" s="1"/>
  <c r="AS23" i="341" s="1"/>
  <c r="AS37" i="347"/>
  <c r="AQ27" i="350"/>
  <c r="AR26" i="350" s="1"/>
  <c r="AS26" i="350" s="1"/>
  <c r="AS24" i="351"/>
  <c r="AR17" i="352"/>
  <c r="AS12" i="352"/>
  <c r="AP27" i="355"/>
  <c r="AR25" i="355" s="1"/>
  <c r="AS25" i="355" s="1"/>
  <c r="AQ38" i="355"/>
  <c r="AR37" i="355" s="1"/>
  <c r="AN71" i="355"/>
  <c r="AR67" i="355" s="1"/>
  <c r="AS37" i="346"/>
  <c r="AO16" i="350"/>
  <c r="AR13" i="350" s="1"/>
  <c r="AS13" i="350" s="1"/>
  <c r="AS14" i="344"/>
  <c r="AR17" i="346"/>
  <c r="AS12" i="346"/>
  <c r="AS48" i="343"/>
  <c r="AS46" i="349"/>
  <c r="AS57" i="354"/>
  <c r="BB57" i="354" s="1"/>
  <c r="BT29" i="354" s="1"/>
  <c r="CA15" i="354" s="1"/>
  <c r="CF18" i="354" s="1"/>
  <c r="AS25" i="348"/>
  <c r="AS15" i="342"/>
  <c r="AS46" i="344"/>
  <c r="AS58" i="353"/>
  <c r="AS37" i="348"/>
  <c r="AP16" i="349"/>
  <c r="AR14" i="349" s="1"/>
  <c r="AS14" i="349" s="1"/>
  <c r="AS45" i="343"/>
  <c r="AR50" i="343"/>
  <c r="AS36" i="344"/>
  <c r="AO27" i="354"/>
  <c r="AR24" i="354" s="1"/>
  <c r="AS23" i="354" s="1"/>
  <c r="AS48" i="342"/>
  <c r="AS36" i="343"/>
  <c r="AQ60" i="344"/>
  <c r="AR59" i="344" s="1"/>
  <c r="AS59" i="344" s="1"/>
  <c r="AP71" i="346"/>
  <c r="AR69" i="346" s="1"/>
  <c r="AS69" i="346" s="1"/>
  <c r="AR17" i="355"/>
  <c r="AS12" i="355"/>
  <c r="AP60" i="352"/>
  <c r="AR58" i="352" s="1"/>
  <c r="AS58" i="352" s="1"/>
  <c r="AO27" i="348"/>
  <c r="AR24" i="348" s="1"/>
  <c r="AS24" i="348" s="1"/>
  <c r="AR61" i="351"/>
  <c r="AR28" i="350"/>
  <c r="AP71" i="351"/>
  <c r="AR69" i="351" s="1"/>
  <c r="AS67" i="351" s="1"/>
  <c r="AS47" i="342"/>
  <c r="AS46" i="342"/>
  <c r="AR39" i="348"/>
  <c r="AS34" i="348"/>
  <c r="AS45" i="350"/>
  <c r="AR50" i="350"/>
  <c r="AS23" i="347"/>
  <c r="AR28" i="347"/>
  <c r="AN71" i="342"/>
  <c r="AR67" i="342" s="1"/>
  <c r="AS45" i="345"/>
  <c r="AR50" i="345"/>
  <c r="AS47" i="352"/>
  <c r="AS15" i="348"/>
  <c r="AS45" i="348"/>
  <c r="AS68" i="341"/>
  <c r="AS70" i="355"/>
  <c r="AS24" i="342"/>
  <c r="AS48" i="350"/>
  <c r="AS24" i="346"/>
  <c r="AS15" i="346"/>
  <c r="AR72" i="352"/>
  <c r="AS67" i="352"/>
  <c r="AS45" i="352"/>
  <c r="AQ60" i="353"/>
  <c r="AR59" i="353" s="1"/>
  <c r="AS59" i="353" s="1"/>
  <c r="AS47" i="343"/>
  <c r="AP49" i="353"/>
  <c r="AR47" i="353" s="1"/>
  <c r="AS47" i="353" s="1"/>
  <c r="AQ49" i="353"/>
  <c r="AR48" i="353" s="1"/>
  <c r="AO38" i="354"/>
  <c r="AR35" i="354" s="1"/>
  <c r="AS35" i="354" s="1"/>
  <c r="AR39" i="352"/>
  <c r="AS34" i="352"/>
  <c r="AS57" i="344"/>
  <c r="AS59" i="349"/>
  <c r="AQ38" i="353"/>
  <c r="AR37" i="353" s="1"/>
  <c r="AR28" i="342"/>
  <c r="AS23" i="342"/>
  <c r="AS14" i="352"/>
  <c r="AO71" i="350"/>
  <c r="AR68" i="350" s="1"/>
  <c r="AP38" i="355"/>
  <c r="AR36" i="355" s="1"/>
  <c r="AS36" i="355" s="1"/>
  <c r="AS36" i="349"/>
  <c r="AS48" i="346"/>
  <c r="AS56" i="349"/>
  <c r="AQ71" i="349"/>
  <c r="AR70" i="349" s="1"/>
  <c r="AS70" i="349" s="1"/>
  <c r="AS47" i="351"/>
  <c r="AS47" i="354"/>
  <c r="AS57" i="349"/>
  <c r="AS47" i="344"/>
  <c r="AR17" i="350"/>
  <c r="AS12" i="350"/>
  <c r="AR17" i="345"/>
  <c r="AS12" i="345"/>
  <c r="AS24" i="353"/>
  <c r="AS36" i="353"/>
  <c r="AS69" i="354"/>
  <c r="AS48" i="348"/>
  <c r="AR28" i="353"/>
  <c r="AS23" i="353"/>
  <c r="AS46" i="345"/>
  <c r="AN27" i="352"/>
  <c r="AR23" i="352" s="1"/>
  <c r="AR17" i="342"/>
  <c r="AS12" i="342"/>
  <c r="AS23" i="344"/>
  <c r="AR28" i="344"/>
  <c r="AS58" i="351"/>
  <c r="AS48" i="349"/>
  <c r="AS47" i="346"/>
  <c r="AR61" i="355"/>
  <c r="AS56" i="355"/>
  <c r="AS46" i="355"/>
  <c r="AS14" i="355"/>
  <c r="AS56" i="351"/>
  <c r="AR28" i="351"/>
  <c r="AS23" i="351"/>
  <c r="AS13" i="342"/>
  <c r="AS67" i="341"/>
  <c r="AN71" i="350"/>
  <c r="AR67" i="350" s="1"/>
  <c r="AR72" i="345"/>
  <c r="AS24" i="347"/>
  <c r="AS70" i="352"/>
  <c r="AR17" i="341"/>
  <c r="AS12" i="341"/>
  <c r="AO49" i="351"/>
  <c r="AR46" i="351" s="1"/>
  <c r="AS46" i="351" s="1"/>
  <c r="AP27" i="354"/>
  <c r="AR25" i="354" s="1"/>
  <c r="AS25" i="354" s="1"/>
  <c r="AR50" i="348"/>
  <c r="AS15" i="354"/>
  <c r="AR39" i="347"/>
  <c r="AS34" i="347"/>
  <c r="AR17" i="349"/>
  <c r="AS12" i="349"/>
  <c r="AS15" i="350"/>
  <c r="AR39" i="344"/>
  <c r="AS34" i="344"/>
  <c r="AS34" i="354"/>
  <c r="AR39" i="354"/>
  <c r="AS12" i="353"/>
  <c r="AR17" i="353"/>
  <c r="AS25" i="344"/>
  <c r="AS59" i="355"/>
  <c r="AS56" i="348"/>
  <c r="AR61" i="348"/>
  <c r="AS69" i="355"/>
  <c r="AS59" i="347"/>
  <c r="AS58" i="348"/>
  <c r="AS56" i="341"/>
  <c r="AR61" i="341"/>
  <c r="AS70" i="342"/>
  <c r="AR61" i="344"/>
  <c r="AS56" i="344"/>
  <c r="AS13" i="341"/>
  <c r="AS26" i="343"/>
  <c r="AS70" i="345"/>
  <c r="AR61" i="349"/>
  <c r="AS13" i="355"/>
  <c r="AR39" i="353"/>
  <c r="AS34" i="353"/>
  <c r="AR28" i="348"/>
  <c r="AS23" i="348"/>
  <c r="AS13" i="349"/>
  <c r="AR17" i="351"/>
  <c r="AS12" i="351"/>
  <c r="AS15" i="344"/>
  <c r="AS58" i="350"/>
  <c r="BG59" i="350" s="1"/>
  <c r="AS36" i="347"/>
  <c r="AS23" i="349"/>
  <c r="AR28" i="349"/>
  <c r="AS24" i="350"/>
  <c r="AS35" i="349"/>
  <c r="AS35" i="342"/>
  <c r="AS37" i="349"/>
  <c r="AS69" i="341"/>
  <c r="AS13" i="352"/>
  <c r="AS13" i="347"/>
  <c r="AS58" i="341"/>
  <c r="AR50" i="355"/>
  <c r="AR61" i="353"/>
  <c r="AS56" i="353"/>
  <c r="AS57" i="348"/>
  <c r="AS14" i="342"/>
  <c r="AS68" i="351"/>
  <c r="AS45" i="354"/>
  <c r="AR50" i="354"/>
  <c r="AS35" i="343"/>
  <c r="AS24" i="345"/>
  <c r="AS67" i="349"/>
  <c r="AS14" i="354"/>
  <c r="AS25" i="345"/>
  <c r="AS13" i="353"/>
  <c r="AS69" i="352"/>
  <c r="AS35" i="344"/>
  <c r="AR72" i="341"/>
  <c r="BE58" i="329"/>
  <c r="E82" i="329" s="1"/>
  <c r="BB56" i="329"/>
  <c r="BG56" i="329"/>
  <c r="BE56" i="329"/>
  <c r="BD56" i="329"/>
  <c r="AR61" i="330"/>
  <c r="AS56" i="330"/>
  <c r="AR50" i="340"/>
  <c r="AS45" i="340"/>
  <c r="AS13" i="330"/>
  <c r="AR39" i="329"/>
  <c r="AS34" i="329"/>
  <c r="AS59" i="330"/>
  <c r="BG34" i="330"/>
  <c r="BE34" i="330"/>
  <c r="BD34" i="330"/>
  <c r="BB34" i="330"/>
  <c r="AS14" i="332"/>
  <c r="AS34" i="340"/>
  <c r="BE37" i="337"/>
  <c r="BE36" i="337"/>
  <c r="E80" i="337" s="1"/>
  <c r="BE35" i="337"/>
  <c r="BE34" i="337"/>
  <c r="BD37" i="337"/>
  <c r="BD36" i="337"/>
  <c r="D80" i="337" s="1"/>
  <c r="BD35" i="337"/>
  <c r="BD34" i="337"/>
  <c r="BB37" i="337"/>
  <c r="BB36" i="337"/>
  <c r="C80" i="337" s="1"/>
  <c r="BB35" i="337"/>
  <c r="BT17" i="337" s="1"/>
  <c r="BB34" i="337"/>
  <c r="BG37" i="337"/>
  <c r="BG36" i="337"/>
  <c r="G80" i="337" s="1"/>
  <c r="BG35" i="337"/>
  <c r="BG34" i="337"/>
  <c r="AS37" i="340"/>
  <c r="AS13" i="337"/>
  <c r="AS15" i="335"/>
  <c r="AS35" i="329"/>
  <c r="AS25" i="333"/>
  <c r="AS67" i="330"/>
  <c r="AS45" i="337"/>
  <c r="AR50" i="337"/>
  <c r="AS26" i="337"/>
  <c r="AR28" i="331"/>
  <c r="AS23" i="331"/>
  <c r="AS34" i="338"/>
  <c r="AR39" i="338"/>
  <c r="AS35" i="339"/>
  <c r="AR61" i="332"/>
  <c r="AS56" i="332"/>
  <c r="AS59" i="337"/>
  <c r="AS12" i="338"/>
  <c r="AS23" i="329"/>
  <c r="AS25" i="331"/>
  <c r="AS58" i="331"/>
  <c r="AR50" i="331"/>
  <c r="AS45" i="331"/>
  <c r="AS46" i="336"/>
  <c r="AS34" i="332"/>
  <c r="AS48" i="340"/>
  <c r="AS26" i="329"/>
  <c r="AS12" i="330"/>
  <c r="AS57" i="330"/>
  <c r="AR28" i="334"/>
  <c r="AS23" i="334"/>
  <c r="AS25" i="334"/>
  <c r="AS14" i="340"/>
  <c r="AS34" i="335"/>
  <c r="AS58" i="336"/>
  <c r="AS12" i="337"/>
  <c r="AS45" i="329"/>
  <c r="AS69" i="335"/>
  <c r="AS23" i="333"/>
  <c r="AR28" i="333"/>
  <c r="AS70" i="329"/>
  <c r="AS24" i="333"/>
  <c r="AS67" i="337"/>
  <c r="AR72" i="337"/>
  <c r="AO60" i="338"/>
  <c r="AR57" i="338" s="1"/>
  <c r="AQ16" i="334"/>
  <c r="AR15" i="334" s="1"/>
  <c r="AS15" i="334" s="1"/>
  <c r="AS37" i="331"/>
  <c r="AQ71" i="340"/>
  <c r="AR70" i="340" s="1"/>
  <c r="AS45" i="338"/>
  <c r="AR50" i="338"/>
  <c r="AS36" i="340"/>
  <c r="AR50" i="336"/>
  <c r="BD34" i="333"/>
  <c r="BB34" i="333"/>
  <c r="BG34" i="333"/>
  <c r="BE34" i="333"/>
  <c r="AS13" i="339"/>
  <c r="AQ71" i="330"/>
  <c r="AR70" i="330" s="1"/>
  <c r="AR39" i="340"/>
  <c r="AS58" i="337"/>
  <c r="AR61" i="339"/>
  <c r="AS56" i="339"/>
  <c r="AS48" i="338"/>
  <c r="AS15" i="336"/>
  <c r="AS15" i="331"/>
  <c r="AR61" i="333"/>
  <c r="AS56" i="333"/>
  <c r="AS57" i="329"/>
  <c r="BD57" i="329" s="1"/>
  <c r="AR72" i="336"/>
  <c r="AS67" i="336"/>
  <c r="AS47" i="337"/>
  <c r="AP71" i="329"/>
  <c r="AR69" i="329" s="1"/>
  <c r="AS69" i="329" s="1"/>
  <c r="AR17" i="339"/>
  <c r="AS12" i="339"/>
  <c r="AS13" i="331"/>
  <c r="AS47" i="329"/>
  <c r="AR28" i="329"/>
  <c r="AS46" i="329"/>
  <c r="AS36" i="335"/>
  <c r="AP60" i="338"/>
  <c r="AR58" i="338" s="1"/>
  <c r="AS59" i="332"/>
  <c r="AS25" i="340"/>
  <c r="AR39" i="332"/>
  <c r="AS14" i="330"/>
  <c r="AS14" i="329"/>
  <c r="AR17" i="330"/>
  <c r="AR39" i="334"/>
  <c r="AS34" i="334"/>
  <c r="AR28" i="330"/>
  <c r="AS23" i="330"/>
  <c r="AS23" i="332"/>
  <c r="AS37" i="330"/>
  <c r="AS70" i="335"/>
  <c r="AR61" i="336"/>
  <c r="AS56" i="336"/>
  <c r="AP71" i="332"/>
  <c r="AR69" i="332" s="1"/>
  <c r="AS69" i="332" s="1"/>
  <c r="AS46" i="333"/>
  <c r="AS68" i="337"/>
  <c r="AR28" i="339"/>
  <c r="AS23" i="339"/>
  <c r="AS56" i="334"/>
  <c r="AR39" i="335"/>
  <c r="AS48" i="336"/>
  <c r="BG48" i="330"/>
  <c r="BB48" i="330"/>
  <c r="BG47" i="330"/>
  <c r="G81" i="330" s="1"/>
  <c r="BE46" i="330"/>
  <c r="BD45" i="330"/>
  <c r="BE47" i="330"/>
  <c r="E81" i="330" s="1"/>
  <c r="BD46" i="330"/>
  <c r="BB45" i="330"/>
  <c r="BE48" i="330"/>
  <c r="BD47" i="330"/>
  <c r="D81" i="330" s="1"/>
  <c r="BB46" i="330"/>
  <c r="BT28" i="330" s="1"/>
  <c r="BG45" i="330"/>
  <c r="BD48" i="330"/>
  <c r="BB47" i="330"/>
  <c r="C81" i="330" s="1"/>
  <c r="BG46" i="330"/>
  <c r="BE45" i="330"/>
  <c r="AR61" i="329"/>
  <c r="AR17" i="337"/>
  <c r="AQ60" i="335"/>
  <c r="AR59" i="335" s="1"/>
  <c r="AQ71" i="331"/>
  <c r="AR70" i="331" s="1"/>
  <c r="AR61" i="331"/>
  <c r="AS56" i="331"/>
  <c r="AS46" i="331"/>
  <c r="AR17" i="336"/>
  <c r="AS12" i="336"/>
  <c r="AS15" i="332"/>
  <c r="AS14" i="336"/>
  <c r="AR39" i="331"/>
  <c r="AS34" i="331"/>
  <c r="AS68" i="329"/>
  <c r="AS47" i="338"/>
  <c r="AS48" i="332"/>
  <c r="AS13" i="335"/>
  <c r="AS45" i="336"/>
  <c r="AS14" i="339"/>
  <c r="AO60" i="340"/>
  <c r="AR57" i="340" s="1"/>
  <c r="AS59" i="340" s="1"/>
  <c r="AS24" i="340"/>
  <c r="AR72" i="339"/>
  <c r="AS67" i="339"/>
  <c r="AS13" i="338"/>
  <c r="AS26" i="334"/>
  <c r="AS45" i="334"/>
  <c r="AR50" i="334"/>
  <c r="AS25" i="335"/>
  <c r="AS37" i="338"/>
  <c r="AR17" i="334"/>
  <c r="AS12" i="334"/>
  <c r="AR61" i="337"/>
  <c r="AS56" i="337"/>
  <c r="AP71" i="338"/>
  <c r="AR69" i="338" s="1"/>
  <c r="AS69" i="338" s="1"/>
  <c r="AS47" i="334"/>
  <c r="AS46" i="338"/>
  <c r="AS35" i="338"/>
  <c r="AS57" i="333"/>
  <c r="AS23" i="336"/>
  <c r="AR28" i="336"/>
  <c r="AS46" i="334"/>
  <c r="AS47" i="332"/>
  <c r="AS25" i="332"/>
  <c r="AS12" i="329"/>
  <c r="AS36" i="333"/>
  <c r="AQ49" i="335"/>
  <c r="AR48" i="335" s="1"/>
  <c r="AS26" i="331"/>
  <c r="AR17" i="333"/>
  <c r="AS12" i="333"/>
  <c r="AS12" i="332"/>
  <c r="AS37" i="329"/>
  <c r="AS26" i="338"/>
  <c r="AS48" i="331"/>
  <c r="AS46" i="340"/>
  <c r="AR17" i="340"/>
  <c r="AS12" i="340"/>
  <c r="AS57" i="336"/>
  <c r="AR28" i="338"/>
  <c r="AS23" i="338"/>
  <c r="AS36" i="334"/>
  <c r="AR28" i="332"/>
  <c r="AS25" i="329"/>
  <c r="AS59" i="331"/>
  <c r="AS36" i="329"/>
  <c r="AS58" i="339"/>
  <c r="AS47" i="339"/>
  <c r="AP71" i="331"/>
  <c r="AR69" i="331" s="1"/>
  <c r="AS69" i="331" s="1"/>
  <c r="AR39" i="339"/>
  <c r="AS34" i="339"/>
  <c r="AS36" i="339"/>
  <c r="AS35" i="331"/>
  <c r="AR50" i="332"/>
  <c r="AS45" i="332"/>
  <c r="AS23" i="337"/>
  <c r="AR28" i="337"/>
  <c r="AS69" i="334"/>
  <c r="AQ71" i="334"/>
  <c r="AR70" i="334" s="1"/>
  <c r="AS70" i="334" s="1"/>
  <c r="AS25" i="330"/>
  <c r="AS46" i="337"/>
  <c r="AS26" i="333"/>
  <c r="AS13" i="340"/>
  <c r="AN71" i="340"/>
  <c r="AR67" i="340" s="1"/>
  <c r="AS14" i="338"/>
  <c r="AS59" i="329"/>
  <c r="BD58" i="329" s="1"/>
  <c r="D82" i="329" s="1"/>
  <c r="AS24" i="336"/>
  <c r="AS24" i="331"/>
  <c r="AR28" i="340"/>
  <c r="AS23" i="340"/>
  <c r="AS58" i="330"/>
  <c r="AS68" i="339"/>
  <c r="AS58" i="333"/>
  <c r="AR17" i="335"/>
  <c r="AS12" i="335"/>
  <c r="AS25" i="336"/>
  <c r="AS13" i="336"/>
  <c r="AR72" i="335"/>
  <c r="AS67" i="335"/>
  <c r="AS15" i="337"/>
  <c r="AR39" i="336"/>
  <c r="AS34" i="336"/>
  <c r="AS67" i="329"/>
  <c r="AR17" i="331"/>
  <c r="AS12" i="331"/>
  <c r="AS57" i="334"/>
  <c r="AS69" i="337"/>
  <c r="AS45" i="339"/>
  <c r="AS37" i="335"/>
  <c r="AS26" i="335"/>
  <c r="AR17" i="329"/>
  <c r="AS13" i="329"/>
  <c r="AS36" i="336"/>
  <c r="AS37" i="334"/>
  <c r="AS35" i="330"/>
  <c r="BG36" i="330" s="1"/>
  <c r="G80" i="330" s="1"/>
  <c r="AR17" i="332"/>
  <c r="AS35" i="333"/>
  <c r="BD37" i="333" s="1"/>
  <c r="AS57" i="332"/>
  <c r="AS48" i="333"/>
  <c r="AS57" i="339"/>
  <c r="AS70" i="339"/>
  <c r="AP49" i="335"/>
  <c r="AR47" i="335" s="1"/>
  <c r="AS47" i="335" s="1"/>
  <c r="AR72" i="332"/>
  <c r="AS67" i="332"/>
  <c r="AS23" i="335"/>
  <c r="AR28" i="335"/>
  <c r="AS68" i="335"/>
  <c r="AS26" i="332"/>
  <c r="AS37" i="332"/>
  <c r="AP71" i="330"/>
  <c r="AR69" i="330" s="1"/>
  <c r="AS69" i="330" s="1"/>
  <c r="AR61" i="335"/>
  <c r="AQ71" i="333"/>
  <c r="AR70" i="333" s="1"/>
  <c r="AS45" i="333"/>
  <c r="AR50" i="333"/>
  <c r="AR72" i="334"/>
  <c r="AS67" i="334"/>
  <c r="AS46" i="335"/>
  <c r="AS57" i="331"/>
  <c r="AS48" i="339"/>
  <c r="AR50" i="329"/>
  <c r="AS47" i="340"/>
  <c r="CA59" i="319"/>
  <c r="CA59" i="312"/>
  <c r="CA59" i="326"/>
  <c r="CA59" i="325"/>
  <c r="CA59" i="324"/>
  <c r="CA59" i="321"/>
  <c r="CA59" i="317"/>
  <c r="CA59" i="313"/>
  <c r="CA59" i="320"/>
  <c r="CA59" i="328"/>
  <c r="CA59" i="327"/>
  <c r="CA59" i="323"/>
  <c r="CA59" i="322"/>
  <c r="CA59" i="318"/>
  <c r="CA59" i="316"/>
  <c r="CA59" i="315"/>
  <c r="CA59" i="311"/>
  <c r="CA59" i="307"/>
  <c r="CA59" i="314"/>
  <c r="CA67" i="327"/>
  <c r="CA67" i="325"/>
  <c r="CA67" i="324"/>
  <c r="CA67" i="323"/>
  <c r="CA67" i="319"/>
  <c r="CA67" i="316"/>
  <c r="CA67" i="312"/>
  <c r="CA67" i="311"/>
  <c r="CA67" i="318"/>
  <c r="CA67" i="317"/>
  <c r="CA67" i="313"/>
  <c r="CA67" i="307"/>
  <c r="CA67" i="326"/>
  <c r="CA67" i="328"/>
  <c r="CA67" i="321"/>
  <c r="CA67" i="320"/>
  <c r="CA67" i="315"/>
  <c r="CA67" i="322"/>
  <c r="CA67" i="314"/>
  <c r="AP71" i="328"/>
  <c r="AR69" i="328" s="1"/>
  <c r="AN60" i="328"/>
  <c r="AR56" i="328" s="1"/>
  <c r="BB26" i="328"/>
  <c r="BD25" i="328"/>
  <c r="D79" i="328" s="1"/>
  <c r="H79" i="328" s="1"/>
  <c r="J79" i="328" s="1"/>
  <c r="BE24" i="328"/>
  <c r="BB23" i="328"/>
  <c r="BD26" i="328"/>
  <c r="BG24" i="328"/>
  <c r="BG26" i="328"/>
  <c r="BB25" i="328"/>
  <c r="C79" i="328" s="1"/>
  <c r="BD24" i="328"/>
  <c r="BG23" i="328"/>
  <c r="BD23" i="328"/>
  <c r="BE26" i="328"/>
  <c r="BG25" i="328"/>
  <c r="G79" i="328" s="1"/>
  <c r="BB24" i="328"/>
  <c r="BT13" i="328" s="1"/>
  <c r="CA31" i="328" s="1"/>
  <c r="CF34" i="328" s="1"/>
  <c r="BE23" i="328"/>
  <c r="BE25" i="328"/>
  <c r="E79" i="328" s="1"/>
  <c r="AS47" i="328"/>
  <c r="AS15" i="328"/>
  <c r="AS59" i="328"/>
  <c r="AO38" i="328"/>
  <c r="AR35" i="328" s="1"/>
  <c r="AP60" i="328"/>
  <c r="AR58" i="328" s="1"/>
  <c r="AS58" i="328" s="1"/>
  <c r="AR17" i="328"/>
  <c r="AS12" i="328"/>
  <c r="AS14" i="328"/>
  <c r="AO49" i="328"/>
  <c r="AR46" i="328" s="1"/>
  <c r="AS46" i="328" s="1"/>
  <c r="AS13" i="328"/>
  <c r="AN71" i="328"/>
  <c r="AR67" i="328" s="1"/>
  <c r="AS45" i="328"/>
  <c r="AP71" i="327"/>
  <c r="AR69" i="327" s="1"/>
  <c r="AS15" i="327"/>
  <c r="AS34" i="327"/>
  <c r="AO49" i="327"/>
  <c r="AR46" i="327" s="1"/>
  <c r="AS46" i="327" s="1"/>
  <c r="AS24" i="327"/>
  <c r="AP38" i="327"/>
  <c r="AR36" i="327" s="1"/>
  <c r="AS23" i="327"/>
  <c r="AR28" i="327"/>
  <c r="AN49" i="327"/>
  <c r="AR45" i="327" s="1"/>
  <c r="AS68" i="327"/>
  <c r="AR17" i="327"/>
  <c r="AS12" i="327"/>
  <c r="AS48" i="327"/>
  <c r="AR61" i="327"/>
  <c r="AS56" i="327"/>
  <c r="AS58" i="327"/>
  <c r="AS70" i="327"/>
  <c r="AS14" i="326"/>
  <c r="AN49" i="326"/>
  <c r="AR45" i="326" s="1"/>
  <c r="AQ49" i="326"/>
  <c r="AR48" i="326" s="1"/>
  <c r="AS48" i="326" s="1"/>
  <c r="AN71" i="326"/>
  <c r="AR67" i="326" s="1"/>
  <c r="AS68" i="326" s="1"/>
  <c r="AR17" i="326"/>
  <c r="AS12" i="326"/>
  <c r="AS57" i="326"/>
  <c r="AN38" i="326"/>
  <c r="AR34" i="326" s="1"/>
  <c r="AS35" i="326" s="1"/>
  <c r="AS26" i="326"/>
  <c r="AS70" i="326"/>
  <c r="AR28" i="326"/>
  <c r="AS23" i="326"/>
  <c r="AS25" i="326"/>
  <c r="AR61" i="326"/>
  <c r="AS56" i="326"/>
  <c r="AP71" i="326"/>
  <c r="AR69" i="326" s="1"/>
  <c r="AS69" i="326" s="1"/>
  <c r="AS15" i="326"/>
  <c r="AH68" i="321"/>
  <c r="AG72" i="321"/>
  <c r="AO69" i="321"/>
  <c r="AH67" i="321"/>
  <c r="AH70" i="321"/>
  <c r="AO70" i="321"/>
  <c r="AO67" i="321"/>
  <c r="AO71" i="321" s="1"/>
  <c r="AR68" i="321" s="1"/>
  <c r="AS47" i="320"/>
  <c r="AS59" i="322"/>
  <c r="AG72" i="323"/>
  <c r="AH67" i="323"/>
  <c r="AN69" i="323"/>
  <c r="AN70" i="323"/>
  <c r="AN68" i="323"/>
  <c r="AN71" i="323" s="1"/>
  <c r="AR67" i="323" s="1"/>
  <c r="AO49" i="324"/>
  <c r="AR46" i="324" s="1"/>
  <c r="AH69" i="321"/>
  <c r="AQ49" i="324"/>
  <c r="AR48" i="324" s="1"/>
  <c r="AQ71" i="318"/>
  <c r="AR70" i="318" s="1"/>
  <c r="AP16" i="320"/>
  <c r="AR14" i="320" s="1"/>
  <c r="AQ60" i="318"/>
  <c r="AR59" i="318" s="1"/>
  <c r="AQ38" i="325"/>
  <c r="AR37" i="325" s="1"/>
  <c r="AH69" i="322"/>
  <c r="AP68" i="322"/>
  <c r="AP70" i="322"/>
  <c r="AP67" i="322"/>
  <c r="AP49" i="323"/>
  <c r="AR47" i="323" s="1"/>
  <c r="AS48" i="319"/>
  <c r="AS37" i="320"/>
  <c r="AS59" i="320"/>
  <c r="AO16" i="321"/>
  <c r="AR13" i="321" s="1"/>
  <c r="AO27" i="325"/>
  <c r="AR24" i="325" s="1"/>
  <c r="AP71" i="324"/>
  <c r="AR69" i="324" s="1"/>
  <c r="AO60" i="321"/>
  <c r="AR57" i="321" s="1"/>
  <c r="AS26" i="323"/>
  <c r="AS46" i="318"/>
  <c r="AS45" i="320"/>
  <c r="AS45" i="321"/>
  <c r="AR50" i="321"/>
  <c r="AH67" i="322"/>
  <c r="AG72" i="322"/>
  <c r="AN69" i="322"/>
  <c r="AN70" i="322"/>
  <c r="AN68" i="322"/>
  <c r="AH70" i="322"/>
  <c r="AH68" i="322"/>
  <c r="AS37" i="322"/>
  <c r="AR50" i="318"/>
  <c r="AS36" i="322"/>
  <c r="AN16" i="323"/>
  <c r="AR12" i="323" s="1"/>
  <c r="AS58" i="322"/>
  <c r="AS45" i="319"/>
  <c r="AR50" i="319"/>
  <c r="AS59" i="323"/>
  <c r="AS15" i="319"/>
  <c r="AS47" i="319"/>
  <c r="AS59" i="321"/>
  <c r="AP16" i="322"/>
  <c r="AR14" i="322" s="1"/>
  <c r="AS34" i="319"/>
  <c r="AR39" i="319"/>
  <c r="AS37" i="318"/>
  <c r="AO16" i="318"/>
  <c r="AR13" i="318" s="1"/>
  <c r="AN71" i="320"/>
  <c r="AR67" i="320" s="1"/>
  <c r="AS68" i="320" s="1"/>
  <c r="AP38" i="325"/>
  <c r="AR36" i="325" s="1"/>
  <c r="AR17" i="322"/>
  <c r="AS12" i="322"/>
  <c r="AH70" i="324"/>
  <c r="AQ68" i="324"/>
  <c r="AQ69" i="324"/>
  <c r="AQ67" i="324"/>
  <c r="AQ71" i="324" s="1"/>
  <c r="AR70" i="324" s="1"/>
  <c r="AQ27" i="322"/>
  <c r="AR26" i="322" s="1"/>
  <c r="AQ60" i="325"/>
  <c r="AR59" i="325" s="1"/>
  <c r="AS59" i="325" s="1"/>
  <c r="AP16" i="321"/>
  <c r="AR14" i="321" s="1"/>
  <c r="AS14" i="321" s="1"/>
  <c r="AP49" i="324"/>
  <c r="AR47" i="324" s="1"/>
  <c r="AS47" i="324" s="1"/>
  <c r="AP49" i="325"/>
  <c r="AR47" i="325" s="1"/>
  <c r="AS47" i="325" s="1"/>
  <c r="AP60" i="324"/>
  <c r="AR58" i="324" s="1"/>
  <c r="AS13" i="324"/>
  <c r="AR61" i="323"/>
  <c r="AS56" i="323"/>
  <c r="AQ60" i="324"/>
  <c r="AR59" i="324" s="1"/>
  <c r="AS59" i="324" s="1"/>
  <c r="AQ27" i="324"/>
  <c r="AR26" i="324" s="1"/>
  <c r="AS26" i="324" s="1"/>
  <c r="AQ16" i="325"/>
  <c r="AR15" i="325" s="1"/>
  <c r="AR39" i="320"/>
  <c r="AS34" i="320"/>
  <c r="AP71" i="319"/>
  <c r="AR69" i="319" s="1"/>
  <c r="AS35" i="320"/>
  <c r="AS36" i="319"/>
  <c r="AO27" i="318"/>
  <c r="AR24" i="318" s="1"/>
  <c r="AP60" i="319"/>
  <c r="AR58" i="319" s="1"/>
  <c r="AS57" i="320"/>
  <c r="AS70" i="320"/>
  <c r="AS12" i="319"/>
  <c r="AR17" i="319"/>
  <c r="AR17" i="321"/>
  <c r="AS12" i="321"/>
  <c r="AR28" i="323"/>
  <c r="AS23" i="323"/>
  <c r="AS15" i="322"/>
  <c r="AS57" i="318"/>
  <c r="AQ27" i="319"/>
  <c r="AR26" i="319" s="1"/>
  <c r="AS46" i="321"/>
  <c r="AS46" i="320"/>
  <c r="AR39" i="325"/>
  <c r="AS34" i="325"/>
  <c r="AS24" i="322"/>
  <c r="AS36" i="318"/>
  <c r="AQ71" i="319"/>
  <c r="AR70" i="319" s="1"/>
  <c r="AS70" i="319" s="1"/>
  <c r="AO16" i="320"/>
  <c r="AR13" i="320" s="1"/>
  <c r="AN71" i="324"/>
  <c r="AR67" i="324" s="1"/>
  <c r="AS25" i="318"/>
  <c r="AO49" i="323"/>
  <c r="AR46" i="323" s="1"/>
  <c r="AS56" i="322"/>
  <c r="AR61" i="322"/>
  <c r="AP16" i="325"/>
  <c r="AR14" i="325" s="1"/>
  <c r="AS14" i="325" s="1"/>
  <c r="AP27" i="319"/>
  <c r="AR25" i="319" s="1"/>
  <c r="AS24" i="319" s="1"/>
  <c r="AN71" i="318"/>
  <c r="AR67" i="318" s="1"/>
  <c r="AP38" i="321"/>
  <c r="AR36" i="321" s="1"/>
  <c r="AS36" i="321" s="1"/>
  <c r="AH70" i="323"/>
  <c r="AQ69" i="323"/>
  <c r="AQ68" i="323"/>
  <c r="AQ67" i="323"/>
  <c r="AQ71" i="323" s="1"/>
  <c r="AR70" i="323" s="1"/>
  <c r="AS70" i="323" s="1"/>
  <c r="AR39" i="322"/>
  <c r="AS34" i="322"/>
  <c r="AR17" i="324"/>
  <c r="AS12" i="324"/>
  <c r="AS45" i="323"/>
  <c r="AR50" i="323"/>
  <c r="AS48" i="318"/>
  <c r="AS15" i="321"/>
  <c r="AO16" i="323"/>
  <c r="AR13" i="323" s="1"/>
  <c r="AS13" i="323" s="1"/>
  <c r="AP71" i="325"/>
  <c r="AR69" i="325" s="1"/>
  <c r="AS69" i="325" s="1"/>
  <c r="AS68" i="325"/>
  <c r="AN49" i="322"/>
  <c r="AR45" i="322" s="1"/>
  <c r="AP27" i="325"/>
  <c r="AR25" i="325" s="1"/>
  <c r="AS25" i="325" s="1"/>
  <c r="AR50" i="320"/>
  <c r="AS13" i="319"/>
  <c r="AS25" i="322"/>
  <c r="AR39" i="318"/>
  <c r="AS34" i="318"/>
  <c r="AS34" i="324"/>
  <c r="AS15" i="324"/>
  <c r="AN60" i="319"/>
  <c r="AR56" i="319" s="1"/>
  <c r="AS57" i="319" s="1"/>
  <c r="AS25" i="323"/>
  <c r="AP49" i="322"/>
  <c r="AR47" i="322" s="1"/>
  <c r="AS47" i="322" s="1"/>
  <c r="AN27" i="320"/>
  <c r="AR23" i="320" s="1"/>
  <c r="AS25" i="320" s="1"/>
  <c r="AR61" i="320"/>
  <c r="AS56" i="320"/>
  <c r="AS56" i="318"/>
  <c r="AQ27" i="321"/>
  <c r="AR26" i="321" s="1"/>
  <c r="AS26" i="321" s="1"/>
  <c r="AS45" i="318"/>
  <c r="AP38" i="324"/>
  <c r="AR36" i="324" s="1"/>
  <c r="AS36" i="324" s="1"/>
  <c r="AN38" i="323"/>
  <c r="AR34" i="323" s="1"/>
  <c r="AH69" i="324"/>
  <c r="AH69" i="317"/>
  <c r="AH68" i="317"/>
  <c r="AP70" i="317"/>
  <c r="AG72" i="317"/>
  <c r="AP67" i="317"/>
  <c r="AP71" i="317" s="1"/>
  <c r="AR69" i="317" s="1"/>
  <c r="AS69" i="317" s="1"/>
  <c r="AH67" i="317"/>
  <c r="AP68" i="317"/>
  <c r="AH70" i="317"/>
  <c r="BB56" i="315"/>
  <c r="BG56" i="315"/>
  <c r="BE56" i="315"/>
  <c r="BD56" i="315"/>
  <c r="BE57" i="315"/>
  <c r="BE56" i="317"/>
  <c r="BD57" i="317"/>
  <c r="BG56" i="317"/>
  <c r="BD56" i="317"/>
  <c r="BB56" i="317"/>
  <c r="AR72" i="317"/>
  <c r="AS67" i="317"/>
  <c r="AS68" i="314"/>
  <c r="AR28" i="314"/>
  <c r="AS70" i="315"/>
  <c r="AS12" i="315"/>
  <c r="AS58" i="316"/>
  <c r="AR39" i="315"/>
  <c r="AS25" i="316"/>
  <c r="AS57" i="316"/>
  <c r="AR72" i="314"/>
  <c r="AS67" i="314"/>
  <c r="AR28" i="315"/>
  <c r="AS23" i="315"/>
  <c r="AS68" i="317"/>
  <c r="AS45" i="314"/>
  <c r="AR50" i="314"/>
  <c r="AS34" i="314"/>
  <c r="AR50" i="317"/>
  <c r="AP71" i="316"/>
  <c r="AR69" i="316" s="1"/>
  <c r="AS35" i="315"/>
  <c r="AS37" i="314"/>
  <c r="AS36" i="315"/>
  <c r="AS47" i="314"/>
  <c r="AS58" i="317"/>
  <c r="AS68" i="315"/>
  <c r="AS36" i="316"/>
  <c r="BD24" i="317"/>
  <c r="BG23" i="317"/>
  <c r="BB24" i="317"/>
  <c r="BT13" i="317" s="1"/>
  <c r="CA31" i="317" s="1"/>
  <c r="CF34" i="317" s="1"/>
  <c r="BE23" i="317"/>
  <c r="BD23" i="317"/>
  <c r="BD26" i="317"/>
  <c r="BB23" i="317"/>
  <c r="BE25" i="317"/>
  <c r="E79" i="317" s="1"/>
  <c r="AR39" i="316"/>
  <c r="AS34" i="316"/>
  <c r="AR17" i="314"/>
  <c r="AS12" i="314"/>
  <c r="AN71" i="316"/>
  <c r="AR67" i="316" s="1"/>
  <c r="AS14" i="317"/>
  <c r="AR50" i="316"/>
  <c r="AO16" i="317"/>
  <c r="AR13" i="317" s="1"/>
  <c r="AS70" i="317"/>
  <c r="AS25" i="315"/>
  <c r="AR50" i="315"/>
  <c r="AS45" i="315"/>
  <c r="AS24" i="317"/>
  <c r="BE24" i="317" s="1"/>
  <c r="AS13" i="316"/>
  <c r="AS69" i="315"/>
  <c r="AS48" i="316"/>
  <c r="AS25" i="317"/>
  <c r="AS36" i="314"/>
  <c r="AS68" i="316"/>
  <c r="AS58" i="315"/>
  <c r="BE45" i="317"/>
  <c r="BD45" i="317"/>
  <c r="BB45" i="317"/>
  <c r="BG45" i="317"/>
  <c r="AR72" i="315"/>
  <c r="AS67" i="315"/>
  <c r="AS35" i="316"/>
  <c r="AR61" i="316"/>
  <c r="AS56" i="316"/>
  <c r="AS69" i="314"/>
  <c r="AP38" i="317"/>
  <c r="AR36" i="317" s="1"/>
  <c r="AS36" i="317" s="1"/>
  <c r="AS25" i="314"/>
  <c r="AS57" i="317"/>
  <c r="BE59" i="317" s="1"/>
  <c r="AS46" i="314"/>
  <c r="AR28" i="316"/>
  <c r="AS23" i="316"/>
  <c r="AS13" i="315"/>
  <c r="AS57" i="315"/>
  <c r="BB59" i="315" s="1"/>
  <c r="AR17" i="316"/>
  <c r="AS12" i="316"/>
  <c r="AS45" i="316"/>
  <c r="AS24" i="315"/>
  <c r="AS48" i="315"/>
  <c r="AR61" i="317"/>
  <c r="AO38" i="317"/>
  <c r="AR35" i="317" s="1"/>
  <c r="AS23" i="314"/>
  <c r="AS46" i="317"/>
  <c r="BG46" i="317" s="1"/>
  <c r="AR61" i="314"/>
  <c r="AS56" i="314"/>
  <c r="AS14" i="316"/>
  <c r="AS47" i="316"/>
  <c r="AS58" i="314"/>
  <c r="AS46" i="315"/>
  <c r="AS15" i="314"/>
  <c r="AS57" i="314"/>
  <c r="AS34" i="315"/>
  <c r="AS35" i="312"/>
  <c r="AS58" i="312"/>
  <c r="AS14" i="312"/>
  <c r="AS56" i="312"/>
  <c r="AR17" i="312"/>
  <c r="AS12" i="312"/>
  <c r="AQ71" i="312"/>
  <c r="AR70" i="312" s="1"/>
  <c r="BB12" i="313"/>
  <c r="BG12" i="313"/>
  <c r="BE12" i="313"/>
  <c r="BD12" i="313"/>
  <c r="AS34" i="312"/>
  <c r="AS45" i="312"/>
  <c r="AR50" i="312"/>
  <c r="AO60" i="313"/>
  <c r="AR57" i="313" s="1"/>
  <c r="AN27" i="312"/>
  <c r="AR23" i="312" s="1"/>
  <c r="AS24" i="312" s="1"/>
  <c r="AN71" i="313"/>
  <c r="AR67" i="313" s="1"/>
  <c r="AR61" i="312"/>
  <c r="AO49" i="313"/>
  <c r="AR46" i="313" s="1"/>
  <c r="AP71" i="312"/>
  <c r="AR69" i="312" s="1"/>
  <c r="AS13" i="312"/>
  <c r="AS48" i="312"/>
  <c r="AS69" i="313"/>
  <c r="AR39" i="312"/>
  <c r="AP38" i="313"/>
  <c r="AR36" i="313" s="1"/>
  <c r="AS36" i="313" s="1"/>
  <c r="AS34" i="313"/>
  <c r="AS59" i="312"/>
  <c r="AP27" i="313"/>
  <c r="AR25" i="313" s="1"/>
  <c r="AS25" i="313" s="1"/>
  <c r="AS14" i="313"/>
  <c r="BD14" i="313" s="1"/>
  <c r="D78" i="313" s="1"/>
  <c r="AS37" i="312"/>
  <c r="AQ71" i="313"/>
  <c r="AR70" i="313" s="1"/>
  <c r="BB48" i="311"/>
  <c r="BG47" i="311"/>
  <c r="G81" i="311" s="1"/>
  <c r="BE46" i="311"/>
  <c r="BD45" i="311"/>
  <c r="BG48" i="311"/>
  <c r="BE47" i="311"/>
  <c r="E81" i="311" s="1"/>
  <c r="BD46" i="311"/>
  <c r="BB45" i="311"/>
  <c r="BE48" i="311"/>
  <c r="BD47" i="311"/>
  <c r="D81" i="311" s="1"/>
  <c r="H81" i="311" s="1"/>
  <c r="J81" i="311" s="1"/>
  <c r="BB46" i="311"/>
  <c r="BT28" i="311" s="1"/>
  <c r="BG45" i="311"/>
  <c r="BD48" i="311"/>
  <c r="BB47" i="311"/>
  <c r="C81" i="311" s="1"/>
  <c r="BE45" i="311"/>
  <c r="BG46" i="311"/>
  <c r="AN27" i="311"/>
  <c r="AR23" i="311" s="1"/>
  <c r="AS26" i="311"/>
  <c r="AR39" i="311"/>
  <c r="AS34" i="311"/>
  <c r="AQ71" i="311"/>
  <c r="AR70" i="311" s="1"/>
  <c r="AN60" i="311"/>
  <c r="AR56" i="311" s="1"/>
  <c r="AS36" i="311"/>
  <c r="AS35" i="311"/>
  <c r="AS25" i="311"/>
  <c r="AO71" i="311"/>
  <c r="AR68" i="311" s="1"/>
  <c r="AP71" i="311"/>
  <c r="AR69" i="311" s="1"/>
  <c r="AR17" i="311"/>
  <c r="AS12" i="311"/>
  <c r="AR50" i="311"/>
  <c r="AS14" i="311"/>
  <c r="AS24" i="311"/>
  <c r="AS59" i="311"/>
  <c r="AS37" i="311"/>
  <c r="AS13" i="307"/>
  <c r="AO27" i="307"/>
  <c r="AR24" i="307" s="1"/>
  <c r="AS25" i="307" s="1"/>
  <c r="AN49" i="307"/>
  <c r="AR45" i="307" s="1"/>
  <c r="AS46" i="307" s="1"/>
  <c r="AP71" i="307"/>
  <c r="AR69" i="307" s="1"/>
  <c r="AS34" i="307"/>
  <c r="AR39" i="307"/>
  <c r="C40" i="307" s="1"/>
  <c r="AS35" i="307"/>
  <c r="AS37" i="307"/>
  <c r="AS45" i="307"/>
  <c r="AS36" i="307"/>
  <c r="AN27" i="307"/>
  <c r="AR23" i="307" s="1"/>
  <c r="AR61" i="307"/>
  <c r="C62" i="307" s="1"/>
  <c r="AS56" i="307"/>
  <c r="AS15" i="307"/>
  <c r="AS47" i="307"/>
  <c r="AS14" i="307"/>
  <c r="AQ71" i="307"/>
  <c r="AR70" i="307" s="1"/>
  <c r="AS57" i="307"/>
  <c r="AN71" i="307"/>
  <c r="AR67" i="307" s="1"/>
  <c r="AS59" i="307"/>
  <c r="AR17" i="307"/>
  <c r="C18" i="307" s="1"/>
  <c r="AS12" i="307"/>
  <c r="BB48" i="356" l="1"/>
  <c r="BG47" i="356"/>
  <c r="G81" i="356" s="1"/>
  <c r="BE46" i="356"/>
  <c r="BD45" i="356"/>
  <c r="BG48" i="356"/>
  <c r="BE47" i="356"/>
  <c r="E81" i="356" s="1"/>
  <c r="BD46" i="356"/>
  <c r="BB45" i="356"/>
  <c r="BE48" i="356"/>
  <c r="BD47" i="356"/>
  <c r="D81" i="356" s="1"/>
  <c r="H81" i="356" s="1"/>
  <c r="J81" i="356" s="1"/>
  <c r="BB46" i="356"/>
  <c r="BT28" i="356" s="1"/>
  <c r="BG45" i="356"/>
  <c r="BD48" i="356"/>
  <c r="BB47" i="356"/>
  <c r="C81" i="356" s="1"/>
  <c r="BG46" i="356"/>
  <c r="BE45" i="356"/>
  <c r="BL78" i="358"/>
  <c r="BK78" i="358"/>
  <c r="BJ78" i="358"/>
  <c r="H95" i="358"/>
  <c r="H93" i="358"/>
  <c r="H91" i="358"/>
  <c r="F89" i="358"/>
  <c r="C87" i="358"/>
  <c r="H94" i="358"/>
  <c r="C88" i="358"/>
  <c r="C86" i="358"/>
  <c r="H92" i="358"/>
  <c r="F90" i="358"/>
  <c r="BD57" i="358"/>
  <c r="BE57" i="358"/>
  <c r="BG57" i="358"/>
  <c r="BB57" i="358"/>
  <c r="BT29" i="358" s="1"/>
  <c r="CA15" i="358" s="1"/>
  <c r="CF18" i="358" s="1"/>
  <c r="BG25" i="356"/>
  <c r="G79" i="356" s="1"/>
  <c r="BB25" i="356"/>
  <c r="C79" i="356" s="1"/>
  <c r="BD25" i="356"/>
  <c r="D79" i="356" s="1"/>
  <c r="BE25" i="356"/>
  <c r="E79" i="356" s="1"/>
  <c r="BE48" i="357"/>
  <c r="BD47" i="357"/>
  <c r="D81" i="357" s="1"/>
  <c r="BB46" i="357"/>
  <c r="BT28" i="357" s="1"/>
  <c r="BG45" i="357"/>
  <c r="BD48" i="357"/>
  <c r="BB47" i="357"/>
  <c r="C81" i="357" s="1"/>
  <c r="BG46" i="357"/>
  <c r="BE45" i="357"/>
  <c r="BG48" i="357"/>
  <c r="BG47" i="357"/>
  <c r="G81" i="357" s="1"/>
  <c r="BE46" i="357"/>
  <c r="BB48" i="357"/>
  <c r="BE47" i="357"/>
  <c r="E81" i="357" s="1"/>
  <c r="BD46" i="357"/>
  <c r="BD45" i="357"/>
  <c r="BB45" i="357"/>
  <c r="BB70" i="358"/>
  <c r="BG69" i="358"/>
  <c r="G83" i="358" s="1"/>
  <c r="BE68" i="358"/>
  <c r="BG70" i="358"/>
  <c r="BD70" i="358"/>
  <c r="BB69" i="358"/>
  <c r="C83" i="358" s="1"/>
  <c r="BG68" i="358"/>
  <c r="BG67" i="358"/>
  <c r="BD68" i="358"/>
  <c r="BE67" i="358"/>
  <c r="BE69" i="358"/>
  <c r="E83" i="358" s="1"/>
  <c r="BB68" i="358"/>
  <c r="BT37" i="358" s="1"/>
  <c r="CA39" i="358" s="1"/>
  <c r="CF35" i="358" s="1"/>
  <c r="CK24" i="358" s="1"/>
  <c r="CQ23" i="358" s="1"/>
  <c r="BD67" i="358"/>
  <c r="BE70" i="358"/>
  <c r="BD69" i="358"/>
  <c r="D83" i="358" s="1"/>
  <c r="H83" i="358" s="1"/>
  <c r="J83" i="358" s="1"/>
  <c r="BB67" i="358"/>
  <c r="AS68" i="357"/>
  <c r="AR72" i="357"/>
  <c r="AS67" i="357"/>
  <c r="AS70" i="357"/>
  <c r="BE58" i="358"/>
  <c r="E82" i="358" s="1"/>
  <c r="BG58" i="358"/>
  <c r="G82" i="358" s="1"/>
  <c r="BB58" i="358"/>
  <c r="C82" i="358" s="1"/>
  <c r="BD58" i="358"/>
  <c r="D82" i="358" s="1"/>
  <c r="H82" i="358" s="1"/>
  <c r="J82" i="358" s="1"/>
  <c r="AR50" i="358"/>
  <c r="AS45" i="358"/>
  <c r="AS46" i="358"/>
  <c r="BE26" i="356"/>
  <c r="BG26" i="356"/>
  <c r="BB26" i="356"/>
  <c r="BD26" i="356"/>
  <c r="BB59" i="357"/>
  <c r="BE58" i="357"/>
  <c r="E82" i="357" s="1"/>
  <c r="BD57" i="357"/>
  <c r="BB56" i="357"/>
  <c r="BG59" i="357"/>
  <c r="BD58" i="357"/>
  <c r="D82" i="357" s="1"/>
  <c r="BB57" i="357"/>
  <c r="BT29" i="357" s="1"/>
  <c r="CA15" i="357" s="1"/>
  <c r="CF18" i="357" s="1"/>
  <c r="BG56" i="357"/>
  <c r="BE59" i="357"/>
  <c r="BB58" i="357"/>
  <c r="C82" i="357" s="1"/>
  <c r="BG57" i="357"/>
  <c r="BE56" i="357"/>
  <c r="BD59" i="357"/>
  <c r="BG58" i="357"/>
  <c r="G82" i="357" s="1"/>
  <c r="BE57" i="357"/>
  <c r="BD56" i="357"/>
  <c r="BB70" i="356"/>
  <c r="BG69" i="356"/>
  <c r="G83" i="356" s="1"/>
  <c r="BE68" i="356"/>
  <c r="BB67" i="356"/>
  <c r="BG70" i="356"/>
  <c r="BE69" i="356"/>
  <c r="E83" i="356" s="1"/>
  <c r="BD68" i="356"/>
  <c r="BG67" i="356"/>
  <c r="BE70" i="356"/>
  <c r="BD69" i="356"/>
  <c r="D83" i="356" s="1"/>
  <c r="H83" i="356" s="1"/>
  <c r="J83" i="356" s="1"/>
  <c r="BB68" i="356"/>
  <c r="BT37" i="356" s="1"/>
  <c r="CA39" i="356" s="1"/>
  <c r="CF35" i="356" s="1"/>
  <c r="CK24" i="356" s="1"/>
  <c r="CQ23" i="356" s="1"/>
  <c r="BE67" i="356"/>
  <c r="BD70" i="356"/>
  <c r="BB69" i="356"/>
  <c r="C83" i="356" s="1"/>
  <c r="BG68" i="356"/>
  <c r="BD67" i="356"/>
  <c r="K87" i="358"/>
  <c r="BT16" i="358"/>
  <c r="BD37" i="357"/>
  <c r="BD36" i="357"/>
  <c r="D80" i="357" s="1"/>
  <c r="BD35" i="357"/>
  <c r="BD34" i="357"/>
  <c r="BB37" i="357"/>
  <c r="BB36" i="357"/>
  <c r="C80" i="357" s="1"/>
  <c r="BB35" i="357"/>
  <c r="BT17" i="357" s="1"/>
  <c r="BB34" i="357"/>
  <c r="BE35" i="357"/>
  <c r="BG37" i="357"/>
  <c r="BE37" i="357"/>
  <c r="BG36" i="357"/>
  <c r="G80" i="357" s="1"/>
  <c r="BG34" i="357"/>
  <c r="BE36" i="357"/>
  <c r="E80" i="357" s="1"/>
  <c r="BG35" i="357"/>
  <c r="BE34" i="357"/>
  <c r="BB59" i="358"/>
  <c r="BD59" i="358"/>
  <c r="BE59" i="358"/>
  <c r="BB59" i="356"/>
  <c r="BE58" i="356"/>
  <c r="E82" i="356" s="1"/>
  <c r="BD57" i="356"/>
  <c r="BB56" i="356"/>
  <c r="BG59" i="356"/>
  <c r="BD58" i="356"/>
  <c r="D82" i="356" s="1"/>
  <c r="BB57" i="356"/>
  <c r="BT29" i="356" s="1"/>
  <c r="CA15" i="356" s="1"/>
  <c r="CF18" i="356" s="1"/>
  <c r="BG56" i="356"/>
  <c r="BE59" i="356"/>
  <c r="BB58" i="356"/>
  <c r="C82" i="356" s="1"/>
  <c r="BG57" i="356"/>
  <c r="BE56" i="356"/>
  <c r="BD59" i="356"/>
  <c r="BG58" i="356"/>
  <c r="G82" i="356" s="1"/>
  <c r="BE57" i="356"/>
  <c r="BD56" i="356"/>
  <c r="C84" i="356"/>
  <c r="K88" i="356"/>
  <c r="BT24" i="356"/>
  <c r="BD37" i="356"/>
  <c r="BB37" i="356"/>
  <c r="BB36" i="356"/>
  <c r="C80" i="356" s="1"/>
  <c r="BB35" i="356"/>
  <c r="BT17" i="356" s="1"/>
  <c r="BE37" i="356"/>
  <c r="BG36" i="356"/>
  <c r="G80" i="356" s="1"/>
  <c r="BG34" i="356"/>
  <c r="BE36" i="356"/>
  <c r="E80" i="356" s="1"/>
  <c r="BG35" i="356"/>
  <c r="BE34" i="356"/>
  <c r="BD36" i="356"/>
  <c r="D80" i="356" s="1"/>
  <c r="BE35" i="356"/>
  <c r="BD34" i="356"/>
  <c r="BG37" i="356"/>
  <c r="BD35" i="356"/>
  <c r="BB34" i="356"/>
  <c r="F84" i="358"/>
  <c r="BT40" i="358"/>
  <c r="BG15" i="357"/>
  <c r="BG14" i="357"/>
  <c r="G78" i="357" s="1"/>
  <c r="BG13" i="357"/>
  <c r="BG12" i="357"/>
  <c r="BE15" i="357"/>
  <c r="BE14" i="357"/>
  <c r="E78" i="357" s="1"/>
  <c r="BE13" i="357"/>
  <c r="BE12" i="357"/>
  <c r="BD15" i="357"/>
  <c r="BD14" i="357"/>
  <c r="D78" i="357" s="1"/>
  <c r="H78" i="357" s="1"/>
  <c r="J78" i="357" s="1"/>
  <c r="BD13" i="357"/>
  <c r="BD12" i="357"/>
  <c r="BB15" i="357"/>
  <c r="BB14" i="357"/>
  <c r="C78" i="357" s="1"/>
  <c r="BB13" i="357"/>
  <c r="BT12" i="357" s="1"/>
  <c r="BB12" i="357"/>
  <c r="BD26" i="357"/>
  <c r="BE25" i="357"/>
  <c r="E79" i="357" s="1"/>
  <c r="BG24" i="357"/>
  <c r="BD23" i="357"/>
  <c r="BB26" i="357"/>
  <c r="BD25" i="357"/>
  <c r="D79" i="357" s="1"/>
  <c r="BE24" i="357"/>
  <c r="BB23" i="357"/>
  <c r="BG26" i="357"/>
  <c r="BB25" i="357"/>
  <c r="C79" i="357" s="1"/>
  <c r="BD24" i="357"/>
  <c r="BG23" i="357"/>
  <c r="BE26" i="357"/>
  <c r="BG25" i="357"/>
  <c r="G79" i="357" s="1"/>
  <c r="BB24" i="357"/>
  <c r="BT13" i="357" s="1"/>
  <c r="CA31" i="357" s="1"/>
  <c r="CF34" i="357" s="1"/>
  <c r="BE23" i="357"/>
  <c r="BB24" i="356"/>
  <c r="BT13" i="356" s="1"/>
  <c r="CA31" i="356" s="1"/>
  <c r="CF34" i="356" s="1"/>
  <c r="BD24" i="356"/>
  <c r="BE24" i="356"/>
  <c r="BG37" i="358"/>
  <c r="BG36" i="358"/>
  <c r="G80" i="358" s="1"/>
  <c r="BG35" i="358"/>
  <c r="BG34" i="358"/>
  <c r="BE37" i="358"/>
  <c r="BE36" i="358"/>
  <c r="E80" i="358" s="1"/>
  <c r="BE35" i="358"/>
  <c r="BE34" i="358"/>
  <c r="BD37" i="358"/>
  <c r="BD36" i="358"/>
  <c r="D80" i="358" s="1"/>
  <c r="H80" i="358" s="1"/>
  <c r="J80" i="358" s="1"/>
  <c r="BD35" i="358"/>
  <c r="BD34" i="358"/>
  <c r="BB37" i="358"/>
  <c r="BB36" i="358"/>
  <c r="C80" i="358" s="1"/>
  <c r="BB35" i="358"/>
  <c r="BT17" i="358" s="1"/>
  <c r="BB34" i="358"/>
  <c r="BD26" i="358"/>
  <c r="BB26" i="358"/>
  <c r="BE26" i="358"/>
  <c r="BG25" i="358"/>
  <c r="G79" i="358" s="1"/>
  <c r="BG26" i="358"/>
  <c r="BD25" i="358"/>
  <c r="D79" i="358" s="1"/>
  <c r="BE24" i="358"/>
  <c r="BB23" i="358"/>
  <c r="BB25" i="358"/>
  <c r="C79" i="358" s="1"/>
  <c r="BD24" i="358"/>
  <c r="BG23" i="358"/>
  <c r="BB24" i="358"/>
  <c r="BT13" i="358" s="1"/>
  <c r="CA31" i="358" s="1"/>
  <c r="CF34" i="358" s="1"/>
  <c r="BE23" i="358"/>
  <c r="BE25" i="358"/>
  <c r="E79" i="358" s="1"/>
  <c r="BG24" i="358"/>
  <c r="BD23" i="358"/>
  <c r="BD15" i="356"/>
  <c r="BD14" i="356"/>
  <c r="D78" i="356" s="1"/>
  <c r="BD13" i="356"/>
  <c r="BD12" i="356"/>
  <c r="BB15" i="356"/>
  <c r="BB14" i="356"/>
  <c r="C78" i="356" s="1"/>
  <c r="BB13" i="356"/>
  <c r="BT12" i="356" s="1"/>
  <c r="BB12" i="356"/>
  <c r="BG15" i="356"/>
  <c r="BG14" i="356"/>
  <c r="G78" i="356" s="1"/>
  <c r="BG13" i="356"/>
  <c r="BG12" i="356"/>
  <c r="BE15" i="356"/>
  <c r="BE14" i="356"/>
  <c r="E78" i="356" s="1"/>
  <c r="BE13" i="356"/>
  <c r="BE12" i="356"/>
  <c r="BB23" i="354"/>
  <c r="BG23" i="354"/>
  <c r="BE23" i="354"/>
  <c r="BD23" i="354"/>
  <c r="BE67" i="351"/>
  <c r="BG67" i="351"/>
  <c r="BD67" i="351"/>
  <c r="BB67" i="351"/>
  <c r="BE23" i="341"/>
  <c r="BD23" i="341"/>
  <c r="BB23" i="341"/>
  <c r="BG23" i="341"/>
  <c r="BG48" i="354"/>
  <c r="BE47" i="354"/>
  <c r="E81" i="354" s="1"/>
  <c r="BD46" i="354"/>
  <c r="BB45" i="354"/>
  <c r="BE48" i="354"/>
  <c r="BD47" i="354"/>
  <c r="D81" i="354" s="1"/>
  <c r="BB46" i="354"/>
  <c r="BT28" i="354" s="1"/>
  <c r="BG45" i="354"/>
  <c r="BD48" i="354"/>
  <c r="BB47" i="354"/>
  <c r="C81" i="354" s="1"/>
  <c r="BG46" i="354"/>
  <c r="BE45" i="354"/>
  <c r="BB48" i="354"/>
  <c r="BG47" i="354"/>
  <c r="G81" i="354" s="1"/>
  <c r="BE46" i="354"/>
  <c r="BD45" i="354"/>
  <c r="BB34" i="353"/>
  <c r="BG34" i="353"/>
  <c r="BE34" i="353"/>
  <c r="BD34" i="353"/>
  <c r="BE12" i="353"/>
  <c r="BB12" i="353"/>
  <c r="BD12" i="353"/>
  <c r="BG12" i="353"/>
  <c r="BD37" i="347"/>
  <c r="BD36" i="347"/>
  <c r="D80" i="347" s="1"/>
  <c r="BD35" i="347"/>
  <c r="BD34" i="347"/>
  <c r="BB37" i="347"/>
  <c r="BB36" i="347"/>
  <c r="C80" i="347" s="1"/>
  <c r="BB35" i="347"/>
  <c r="BT17" i="347" s="1"/>
  <c r="BB34" i="347"/>
  <c r="BG37" i="347"/>
  <c r="BG36" i="347"/>
  <c r="G80" i="347" s="1"/>
  <c r="BG35" i="347"/>
  <c r="BG34" i="347"/>
  <c r="BE35" i="347"/>
  <c r="BE37" i="347"/>
  <c r="BE34" i="347"/>
  <c r="BE36" i="347"/>
  <c r="E80" i="347" s="1"/>
  <c r="BG26" i="351"/>
  <c r="BB25" i="351"/>
  <c r="C79" i="351" s="1"/>
  <c r="BD25" i="351"/>
  <c r="D79" i="351" s="1"/>
  <c r="BG24" i="351"/>
  <c r="BD23" i="351"/>
  <c r="BE26" i="351"/>
  <c r="BE24" i="351"/>
  <c r="BD26" i="351"/>
  <c r="BG25" i="351"/>
  <c r="G79" i="351" s="1"/>
  <c r="BD24" i="351"/>
  <c r="BG23" i="351"/>
  <c r="BB24" i="351"/>
  <c r="BT13" i="351" s="1"/>
  <c r="CA31" i="351" s="1"/>
  <c r="CF34" i="351" s="1"/>
  <c r="BE23" i="351"/>
  <c r="BE25" i="351"/>
  <c r="E79" i="351" s="1"/>
  <c r="BB23" i="351"/>
  <c r="BB26" i="351"/>
  <c r="BE34" i="352"/>
  <c r="BD34" i="352"/>
  <c r="BG34" i="352"/>
  <c r="BB34" i="352"/>
  <c r="BG70" i="352"/>
  <c r="BE69" i="352"/>
  <c r="E83" i="352" s="1"/>
  <c r="BD68" i="352"/>
  <c r="BG67" i="352"/>
  <c r="BE70" i="352"/>
  <c r="BD69" i="352"/>
  <c r="D83" i="352" s="1"/>
  <c r="H83" i="352" s="1"/>
  <c r="J83" i="352" s="1"/>
  <c r="BB68" i="352"/>
  <c r="BT37" i="352" s="1"/>
  <c r="CA39" i="352" s="1"/>
  <c r="CF35" i="352" s="1"/>
  <c r="CK24" i="352" s="1"/>
  <c r="CQ23" i="352" s="1"/>
  <c r="BE67" i="352"/>
  <c r="BG69" i="352"/>
  <c r="G83" i="352" s="1"/>
  <c r="BD70" i="352"/>
  <c r="BB69" i="352"/>
  <c r="C83" i="352" s="1"/>
  <c r="BG68" i="352"/>
  <c r="BD67" i="352"/>
  <c r="BB70" i="352"/>
  <c r="BE68" i="352"/>
  <c r="BB67" i="352"/>
  <c r="BD15" i="355"/>
  <c r="BD14" i="355"/>
  <c r="D78" i="355" s="1"/>
  <c r="BD13" i="355"/>
  <c r="BD12" i="355"/>
  <c r="BB12" i="355"/>
  <c r="BG15" i="355"/>
  <c r="BG14" i="355"/>
  <c r="G78" i="355" s="1"/>
  <c r="BG13" i="355"/>
  <c r="BE15" i="355"/>
  <c r="BE14" i="355"/>
  <c r="E78" i="355" s="1"/>
  <c r="BE13" i="355"/>
  <c r="BG12" i="355"/>
  <c r="BB13" i="355"/>
  <c r="BT12" i="355" s="1"/>
  <c r="BB15" i="355"/>
  <c r="BB14" i="355"/>
  <c r="C78" i="355" s="1"/>
  <c r="BE12" i="355"/>
  <c r="AS45" i="353"/>
  <c r="F84" i="350"/>
  <c r="BT40" i="350"/>
  <c r="BB26" i="345"/>
  <c r="BD25" i="345"/>
  <c r="D79" i="345" s="1"/>
  <c r="BE24" i="345"/>
  <c r="BB23" i="345"/>
  <c r="BG26" i="345"/>
  <c r="BB25" i="345"/>
  <c r="C79" i="345" s="1"/>
  <c r="BD24" i="345"/>
  <c r="BG23" i="345"/>
  <c r="BE26" i="345"/>
  <c r="BG25" i="345"/>
  <c r="G79" i="345" s="1"/>
  <c r="BB24" i="345"/>
  <c r="BT13" i="345" s="1"/>
  <c r="CA31" i="345" s="1"/>
  <c r="CF34" i="345" s="1"/>
  <c r="BE23" i="345"/>
  <c r="BE25" i="345"/>
  <c r="E79" i="345" s="1"/>
  <c r="BD26" i="345"/>
  <c r="BG24" i="345"/>
  <c r="BD23" i="345"/>
  <c r="BB26" i="343"/>
  <c r="BD25" i="343"/>
  <c r="D79" i="343" s="1"/>
  <c r="BE24" i="343"/>
  <c r="BB23" i="343"/>
  <c r="BG26" i="343"/>
  <c r="BB25" i="343"/>
  <c r="C79" i="343" s="1"/>
  <c r="BD24" i="343"/>
  <c r="BG23" i="343"/>
  <c r="BE26" i="343"/>
  <c r="BG25" i="343"/>
  <c r="G79" i="343" s="1"/>
  <c r="BB24" i="343"/>
  <c r="BT13" i="343" s="1"/>
  <c r="CA31" i="343" s="1"/>
  <c r="CF34" i="343" s="1"/>
  <c r="BE23" i="343"/>
  <c r="BD26" i="343"/>
  <c r="BG24" i="343"/>
  <c r="BD23" i="343"/>
  <c r="BE25" i="343"/>
  <c r="E79" i="343" s="1"/>
  <c r="BE48" i="342"/>
  <c r="BD47" i="342"/>
  <c r="D81" i="342" s="1"/>
  <c r="BB46" i="342"/>
  <c r="BT28" i="342" s="1"/>
  <c r="BG45" i="342"/>
  <c r="BD48" i="342"/>
  <c r="BB47" i="342"/>
  <c r="C81" i="342" s="1"/>
  <c r="BG46" i="342"/>
  <c r="BE45" i="342"/>
  <c r="BG48" i="342"/>
  <c r="BG47" i="342"/>
  <c r="G81" i="342" s="1"/>
  <c r="BE46" i="342"/>
  <c r="BB48" i="342"/>
  <c r="BE47" i="342"/>
  <c r="E81" i="342" s="1"/>
  <c r="BD46" i="342"/>
  <c r="BD45" i="342"/>
  <c r="BB45" i="342"/>
  <c r="D100" i="342"/>
  <c r="D99" i="342"/>
  <c r="D98" i="342"/>
  <c r="C92" i="342"/>
  <c r="D89" i="342"/>
  <c r="C96" i="342"/>
  <c r="C95" i="342"/>
  <c r="C91" i="342"/>
  <c r="D87" i="342"/>
  <c r="C94" i="342"/>
  <c r="BD23" i="348"/>
  <c r="BB23" i="348"/>
  <c r="BG23" i="348"/>
  <c r="BE23" i="348"/>
  <c r="AR72" i="350"/>
  <c r="AS67" i="350"/>
  <c r="AS69" i="350"/>
  <c r="AS67" i="348"/>
  <c r="BB26" i="344"/>
  <c r="BD25" i="344"/>
  <c r="D79" i="344" s="1"/>
  <c r="BE24" i="344"/>
  <c r="BB23" i="344"/>
  <c r="BG26" i="344"/>
  <c r="BB25" i="344"/>
  <c r="C79" i="344" s="1"/>
  <c r="BD24" i="344"/>
  <c r="BG23" i="344"/>
  <c r="BE26" i="344"/>
  <c r="BG25" i="344"/>
  <c r="G79" i="344" s="1"/>
  <c r="BB24" i="344"/>
  <c r="BT13" i="344" s="1"/>
  <c r="CA31" i="344" s="1"/>
  <c r="CF34" i="344" s="1"/>
  <c r="BE23" i="344"/>
  <c r="BD26" i="344"/>
  <c r="BG24" i="344"/>
  <c r="BD23" i="344"/>
  <c r="BE25" i="344"/>
  <c r="E79" i="344" s="1"/>
  <c r="AS70" i="347"/>
  <c r="AS35" i="355"/>
  <c r="AS68" i="350"/>
  <c r="AS37" i="353"/>
  <c r="AS35" i="353"/>
  <c r="BB37" i="353" s="1"/>
  <c r="AS36" i="354"/>
  <c r="AR72" i="351"/>
  <c r="BG48" i="345"/>
  <c r="BE47" i="345"/>
  <c r="E81" i="345" s="1"/>
  <c r="BD46" i="345"/>
  <c r="BB45" i="345"/>
  <c r="BE48" i="345"/>
  <c r="BD47" i="345"/>
  <c r="D81" i="345" s="1"/>
  <c r="BB46" i="345"/>
  <c r="BT28" i="345" s="1"/>
  <c r="BG45" i="345"/>
  <c r="BD48" i="345"/>
  <c r="BB47" i="345"/>
  <c r="C81" i="345" s="1"/>
  <c r="BG46" i="345"/>
  <c r="BE45" i="345"/>
  <c r="BB48" i="345"/>
  <c r="BD45" i="345"/>
  <c r="BG47" i="345"/>
  <c r="G81" i="345" s="1"/>
  <c r="BE46" i="345"/>
  <c r="BG48" i="343"/>
  <c r="BE47" i="343"/>
  <c r="E81" i="343" s="1"/>
  <c r="BD46" i="343"/>
  <c r="BB45" i="343"/>
  <c r="BE48" i="343"/>
  <c r="BD47" i="343"/>
  <c r="D81" i="343" s="1"/>
  <c r="BB46" i="343"/>
  <c r="BT28" i="343" s="1"/>
  <c r="BG45" i="343"/>
  <c r="BD48" i="343"/>
  <c r="BB47" i="343"/>
  <c r="C81" i="343" s="1"/>
  <c r="BG46" i="343"/>
  <c r="BE45" i="343"/>
  <c r="BB48" i="343"/>
  <c r="BG47" i="343"/>
  <c r="G81" i="343" s="1"/>
  <c r="BD45" i="343"/>
  <c r="BE46" i="343"/>
  <c r="AS58" i="344"/>
  <c r="AR72" i="355"/>
  <c r="AS67" i="355"/>
  <c r="AS68" i="355"/>
  <c r="AR50" i="353"/>
  <c r="BG48" i="344"/>
  <c r="BE47" i="344"/>
  <c r="E81" i="344" s="1"/>
  <c r="BD46" i="344"/>
  <c r="BB45" i="344"/>
  <c r="BE48" i="344"/>
  <c r="BD47" i="344"/>
  <c r="D81" i="344" s="1"/>
  <c r="H81" i="344" s="1"/>
  <c r="J81" i="344" s="1"/>
  <c r="BB46" i="344"/>
  <c r="BT28" i="344" s="1"/>
  <c r="BG45" i="344"/>
  <c r="BD48" i="344"/>
  <c r="BB47" i="344"/>
  <c r="C81" i="344" s="1"/>
  <c r="BG46" i="344"/>
  <c r="BE45" i="344"/>
  <c r="BB48" i="344"/>
  <c r="BD45" i="344"/>
  <c r="BG47" i="344"/>
  <c r="G81" i="344" s="1"/>
  <c r="BE46" i="344"/>
  <c r="AS14" i="346"/>
  <c r="AS13" i="346"/>
  <c r="BG59" i="345"/>
  <c r="BD58" i="345"/>
  <c r="D82" i="345" s="1"/>
  <c r="BB57" i="345"/>
  <c r="BT29" i="345" s="1"/>
  <c r="CA15" i="345" s="1"/>
  <c r="CF18" i="345" s="1"/>
  <c r="BG56" i="345"/>
  <c r="BE59" i="345"/>
  <c r="BB58" i="345"/>
  <c r="C82" i="345" s="1"/>
  <c r="BG57" i="345"/>
  <c r="BE56" i="345"/>
  <c r="BD59" i="345"/>
  <c r="BG58" i="345"/>
  <c r="G82" i="345" s="1"/>
  <c r="BE57" i="345"/>
  <c r="BD56" i="345"/>
  <c r="BD57" i="345"/>
  <c r="BB59" i="345"/>
  <c r="BE58" i="345"/>
  <c r="E82" i="345" s="1"/>
  <c r="BB56" i="345"/>
  <c r="AS14" i="351"/>
  <c r="AS13" i="351"/>
  <c r="AS56" i="352"/>
  <c r="BE58" i="350"/>
  <c r="E82" i="350" s="1"/>
  <c r="BE57" i="350"/>
  <c r="BG57" i="350"/>
  <c r="BB57" i="350"/>
  <c r="BT29" i="350" s="1"/>
  <c r="CA15" i="350" s="1"/>
  <c r="CF18" i="350" s="1"/>
  <c r="BB15" i="344"/>
  <c r="BB14" i="344"/>
  <c r="C78" i="344" s="1"/>
  <c r="BB13" i="344"/>
  <c r="BT12" i="344" s="1"/>
  <c r="BB12" i="344"/>
  <c r="BG15" i="344"/>
  <c r="BG14" i="344"/>
  <c r="G78" i="344" s="1"/>
  <c r="BG13" i="344"/>
  <c r="BG12" i="344"/>
  <c r="BE15" i="344"/>
  <c r="BE14" i="344"/>
  <c r="E78" i="344" s="1"/>
  <c r="BE13" i="344"/>
  <c r="BE12" i="344"/>
  <c r="BD15" i="344"/>
  <c r="BD12" i="344"/>
  <c r="BD14" i="344"/>
  <c r="D78" i="344" s="1"/>
  <c r="BD13" i="344"/>
  <c r="BE37" i="349"/>
  <c r="BE36" i="349"/>
  <c r="E80" i="349" s="1"/>
  <c r="BE35" i="349"/>
  <c r="BE34" i="349"/>
  <c r="BD37" i="349"/>
  <c r="BD36" i="349"/>
  <c r="D80" i="349" s="1"/>
  <c r="H80" i="349" s="1"/>
  <c r="J80" i="349" s="1"/>
  <c r="BD35" i="349"/>
  <c r="BD34" i="349"/>
  <c r="BB37" i="349"/>
  <c r="BB36" i="349"/>
  <c r="C80" i="349" s="1"/>
  <c r="BB35" i="349"/>
  <c r="BT17" i="349" s="1"/>
  <c r="BB34" i="349"/>
  <c r="BG35" i="349"/>
  <c r="BG34" i="349"/>
  <c r="BG36" i="349"/>
  <c r="G80" i="349" s="1"/>
  <c r="BG37" i="349"/>
  <c r="AS68" i="349"/>
  <c r="AQ71" i="353"/>
  <c r="AR70" i="353" s="1"/>
  <c r="AS58" i="346"/>
  <c r="AS57" i="346"/>
  <c r="AR61" i="346"/>
  <c r="AS56" i="346"/>
  <c r="AS70" i="348"/>
  <c r="AS25" i="350"/>
  <c r="BB37" i="341"/>
  <c r="BB36" i="341"/>
  <c r="C80" i="341" s="1"/>
  <c r="BB35" i="341"/>
  <c r="BT17" i="341" s="1"/>
  <c r="BB34" i="341"/>
  <c r="BG37" i="341"/>
  <c r="BG36" i="341"/>
  <c r="G80" i="341" s="1"/>
  <c r="BG35" i="341"/>
  <c r="BG34" i="341"/>
  <c r="BD37" i="341"/>
  <c r="BE36" i="341"/>
  <c r="E80" i="341" s="1"/>
  <c r="BD34" i="341"/>
  <c r="BD36" i="341"/>
  <c r="D80" i="341" s="1"/>
  <c r="H80" i="341" s="1"/>
  <c r="J80" i="341" s="1"/>
  <c r="BE35" i="341"/>
  <c r="BD35" i="341"/>
  <c r="BE37" i="341"/>
  <c r="BE34" i="341"/>
  <c r="AS68" i="353"/>
  <c r="AS69" i="353"/>
  <c r="BK78" i="343"/>
  <c r="BJ78" i="343"/>
  <c r="BL78" i="343"/>
  <c r="H94" i="343"/>
  <c r="C88" i="343"/>
  <c r="C86" i="343"/>
  <c r="H92" i="343"/>
  <c r="F90" i="343"/>
  <c r="H95" i="343"/>
  <c r="H93" i="343"/>
  <c r="F89" i="343"/>
  <c r="C87" i="343"/>
  <c r="H91" i="343"/>
  <c r="BE37" i="343"/>
  <c r="BE36" i="343"/>
  <c r="E80" i="343" s="1"/>
  <c r="BE35" i="343"/>
  <c r="BE34" i="343"/>
  <c r="BD37" i="343"/>
  <c r="BD36" i="343"/>
  <c r="D80" i="343" s="1"/>
  <c r="BD35" i="343"/>
  <c r="BD34" i="343"/>
  <c r="BB37" i="343"/>
  <c r="BB36" i="343"/>
  <c r="C80" i="343" s="1"/>
  <c r="BB35" i="343"/>
  <c r="BT17" i="343" s="1"/>
  <c r="BB34" i="343"/>
  <c r="BG36" i="343"/>
  <c r="G80" i="343" s="1"/>
  <c r="BG37" i="343"/>
  <c r="BG35" i="343"/>
  <c r="BG34" i="343"/>
  <c r="AS23" i="355"/>
  <c r="AR39" i="351"/>
  <c r="AS34" i="351"/>
  <c r="AS36" i="351"/>
  <c r="AS37" i="351"/>
  <c r="AS35" i="351"/>
  <c r="AS37" i="354"/>
  <c r="BE58" i="354"/>
  <c r="E82" i="354" s="1"/>
  <c r="BG58" i="354"/>
  <c r="G82" i="354" s="1"/>
  <c r="BB58" i="354"/>
  <c r="C82" i="354" s="1"/>
  <c r="BD58" i="354"/>
  <c r="D82" i="354" s="1"/>
  <c r="H82" i="354" s="1"/>
  <c r="J82" i="354" s="1"/>
  <c r="BG48" i="349"/>
  <c r="BE47" i="349"/>
  <c r="E81" i="349" s="1"/>
  <c r="BD46" i="349"/>
  <c r="BB45" i="349"/>
  <c r="BE48" i="349"/>
  <c r="BD47" i="349"/>
  <c r="D81" i="349" s="1"/>
  <c r="H81" i="349" s="1"/>
  <c r="J81" i="349" s="1"/>
  <c r="BB46" i="349"/>
  <c r="BT28" i="349" s="1"/>
  <c r="BG45" i="349"/>
  <c r="BD48" i="349"/>
  <c r="BB47" i="349"/>
  <c r="C81" i="349" s="1"/>
  <c r="BG46" i="349"/>
  <c r="BE45" i="349"/>
  <c r="BE46" i="349"/>
  <c r="BB48" i="349"/>
  <c r="BG47" i="349"/>
  <c r="G81" i="349" s="1"/>
  <c r="BD45" i="349"/>
  <c r="AS26" i="353"/>
  <c r="BG67" i="349"/>
  <c r="BE67" i="349"/>
  <c r="BD67" i="349"/>
  <c r="BB67" i="349"/>
  <c r="BE59" i="348"/>
  <c r="BB58" i="348"/>
  <c r="C82" i="348" s="1"/>
  <c r="BG57" i="348"/>
  <c r="BE56" i="348"/>
  <c r="BG58" i="348"/>
  <c r="G82" i="348" s="1"/>
  <c r="BE57" i="348"/>
  <c r="BB56" i="348"/>
  <c r="BG59" i="348"/>
  <c r="BE58" i="348"/>
  <c r="E82" i="348" s="1"/>
  <c r="BD57" i="348"/>
  <c r="BD59" i="348"/>
  <c r="BD58" i="348"/>
  <c r="D82" i="348" s="1"/>
  <c r="H82" i="348" s="1"/>
  <c r="J82" i="348" s="1"/>
  <c r="BB57" i="348"/>
  <c r="BT29" i="348" s="1"/>
  <c r="CA15" i="348" s="1"/>
  <c r="CF18" i="348" s="1"/>
  <c r="BG56" i="348"/>
  <c r="BB59" i="348"/>
  <c r="BD56" i="348"/>
  <c r="BB15" i="345"/>
  <c r="BB14" i="345"/>
  <c r="C78" i="345" s="1"/>
  <c r="BB13" i="345"/>
  <c r="BT12" i="345" s="1"/>
  <c r="BB12" i="345"/>
  <c r="BG15" i="345"/>
  <c r="BG14" i="345"/>
  <c r="G78" i="345" s="1"/>
  <c r="BG13" i="345"/>
  <c r="BG12" i="345"/>
  <c r="BE15" i="345"/>
  <c r="BE14" i="345"/>
  <c r="E78" i="345" s="1"/>
  <c r="BE13" i="345"/>
  <c r="BE12" i="345"/>
  <c r="BD14" i="345"/>
  <c r="D78" i="345" s="1"/>
  <c r="H78" i="345" s="1"/>
  <c r="J78" i="345" s="1"/>
  <c r="BD13" i="345"/>
  <c r="BD15" i="345"/>
  <c r="BD12" i="345"/>
  <c r="BG59" i="349"/>
  <c r="BD58" i="349"/>
  <c r="D82" i="349" s="1"/>
  <c r="BB57" i="349"/>
  <c r="BT29" i="349" s="1"/>
  <c r="CA15" i="349" s="1"/>
  <c r="CF18" i="349" s="1"/>
  <c r="BG56" i="349"/>
  <c r="BE59" i="349"/>
  <c r="BB58" i="349"/>
  <c r="C82" i="349" s="1"/>
  <c r="BG57" i="349"/>
  <c r="BE56" i="349"/>
  <c r="BD59" i="349"/>
  <c r="BG58" i="349"/>
  <c r="G82" i="349" s="1"/>
  <c r="BE57" i="349"/>
  <c r="BD56" i="349"/>
  <c r="BD57" i="349"/>
  <c r="BB59" i="349"/>
  <c r="BE58" i="349"/>
  <c r="E82" i="349" s="1"/>
  <c r="BB56" i="349"/>
  <c r="BG26" i="347"/>
  <c r="BB25" i="347"/>
  <c r="C79" i="347" s="1"/>
  <c r="BD24" i="347"/>
  <c r="BG23" i="347"/>
  <c r="BE26" i="347"/>
  <c r="BG25" i="347"/>
  <c r="G79" i="347" s="1"/>
  <c r="BB24" i="347"/>
  <c r="BT13" i="347" s="1"/>
  <c r="CA31" i="347" s="1"/>
  <c r="CF34" i="347" s="1"/>
  <c r="BE23" i="347"/>
  <c r="BD26" i="347"/>
  <c r="BE25" i="347"/>
  <c r="E79" i="347" s="1"/>
  <c r="BG24" i="347"/>
  <c r="BD23" i="347"/>
  <c r="BD25" i="347"/>
  <c r="D79" i="347" s="1"/>
  <c r="H79" i="347" s="1"/>
  <c r="J79" i="347" s="1"/>
  <c r="BE24" i="347"/>
  <c r="BB26" i="347"/>
  <c r="BB23" i="347"/>
  <c r="BB15" i="352"/>
  <c r="BB14" i="352"/>
  <c r="C78" i="352" s="1"/>
  <c r="BB13" i="352"/>
  <c r="BT12" i="352" s="1"/>
  <c r="BB12" i="352"/>
  <c r="BG15" i="352"/>
  <c r="BG14" i="352"/>
  <c r="G78" i="352" s="1"/>
  <c r="BG13" i="352"/>
  <c r="BG12" i="352"/>
  <c r="BD14" i="352"/>
  <c r="D78" i="352" s="1"/>
  <c r="BE13" i="352"/>
  <c r="BD13" i="352"/>
  <c r="BE14" i="352"/>
  <c r="E78" i="352" s="1"/>
  <c r="BD12" i="352"/>
  <c r="BE15" i="352"/>
  <c r="BD15" i="352"/>
  <c r="BE12" i="352"/>
  <c r="AS46" i="353"/>
  <c r="BG45" i="351"/>
  <c r="BD45" i="351"/>
  <c r="BB45" i="351"/>
  <c r="BE45" i="351"/>
  <c r="AR72" i="347"/>
  <c r="BB26" i="349"/>
  <c r="BD25" i="349"/>
  <c r="D79" i="349" s="1"/>
  <c r="BG26" i="349"/>
  <c r="BB25" i="349"/>
  <c r="C79" i="349" s="1"/>
  <c r="BD24" i="349"/>
  <c r="BG23" i="349"/>
  <c r="BE26" i="349"/>
  <c r="BG25" i="349"/>
  <c r="G79" i="349" s="1"/>
  <c r="BB24" i="349"/>
  <c r="BT13" i="349" s="1"/>
  <c r="CA31" i="349" s="1"/>
  <c r="CF34" i="349" s="1"/>
  <c r="BE23" i="349"/>
  <c r="BE24" i="349"/>
  <c r="BB23" i="349"/>
  <c r="BD26" i="349"/>
  <c r="BE25" i="349"/>
  <c r="E79" i="349" s="1"/>
  <c r="BD23" i="349"/>
  <c r="BG24" i="349"/>
  <c r="BD12" i="351"/>
  <c r="BG12" i="351"/>
  <c r="BE12" i="351"/>
  <c r="BB12" i="351"/>
  <c r="BE37" i="354"/>
  <c r="BE36" i="354"/>
  <c r="E80" i="354" s="1"/>
  <c r="BE35" i="354"/>
  <c r="BE34" i="354"/>
  <c r="BD37" i="354"/>
  <c r="BD36" i="354"/>
  <c r="D80" i="354" s="1"/>
  <c r="BD35" i="354"/>
  <c r="BD34" i="354"/>
  <c r="BB37" i="354"/>
  <c r="BB36" i="354"/>
  <c r="C80" i="354" s="1"/>
  <c r="BB35" i="354"/>
  <c r="BT17" i="354" s="1"/>
  <c r="BB34" i="354"/>
  <c r="BG36" i="354"/>
  <c r="G80" i="354" s="1"/>
  <c r="BG34" i="354"/>
  <c r="BG35" i="354"/>
  <c r="BG37" i="354"/>
  <c r="BG15" i="349"/>
  <c r="BG14" i="349"/>
  <c r="G78" i="349" s="1"/>
  <c r="BG13" i="349"/>
  <c r="BG12" i="349"/>
  <c r="BE15" i="349"/>
  <c r="BE14" i="349"/>
  <c r="E78" i="349" s="1"/>
  <c r="BE13" i="349"/>
  <c r="BE12" i="349"/>
  <c r="BD15" i="349"/>
  <c r="BD14" i="349"/>
  <c r="D78" i="349" s="1"/>
  <c r="H78" i="349" s="1"/>
  <c r="J78" i="349" s="1"/>
  <c r="BD13" i="349"/>
  <c r="BD12" i="349"/>
  <c r="BB15" i="349"/>
  <c r="BB14" i="349"/>
  <c r="C78" i="349" s="1"/>
  <c r="BB13" i="349"/>
  <c r="BT12" i="349" s="1"/>
  <c r="BB12" i="349"/>
  <c r="BD70" i="341"/>
  <c r="BB69" i="341"/>
  <c r="C83" i="341" s="1"/>
  <c r="BG68" i="341"/>
  <c r="BD67" i="341"/>
  <c r="BB70" i="341"/>
  <c r="BG69" i="341"/>
  <c r="G83" i="341" s="1"/>
  <c r="BE68" i="341"/>
  <c r="BB67" i="341"/>
  <c r="BG70" i="341"/>
  <c r="BE69" i="341"/>
  <c r="E83" i="341" s="1"/>
  <c r="BD68" i="341"/>
  <c r="BE67" i="341"/>
  <c r="BE70" i="341"/>
  <c r="BD69" i="341"/>
  <c r="D83" i="341" s="1"/>
  <c r="H83" i="341" s="1"/>
  <c r="J83" i="341" s="1"/>
  <c r="BB68" i="341"/>
  <c r="BT37" i="341" s="1"/>
  <c r="CA39" i="341" s="1"/>
  <c r="CF35" i="341" s="1"/>
  <c r="CK24" i="341" s="1"/>
  <c r="CQ23" i="341" s="1"/>
  <c r="BG67" i="341"/>
  <c r="BE59" i="351"/>
  <c r="BB58" i="351"/>
  <c r="C82" i="351" s="1"/>
  <c r="BG57" i="351"/>
  <c r="BE56" i="351"/>
  <c r="BB59" i="351"/>
  <c r="BD56" i="351"/>
  <c r="BG58" i="351"/>
  <c r="G82" i="351" s="1"/>
  <c r="BE57" i="351"/>
  <c r="BB56" i="351"/>
  <c r="BG59" i="351"/>
  <c r="BE58" i="351"/>
  <c r="E82" i="351" s="1"/>
  <c r="BD57" i="351"/>
  <c r="BD58" i="351"/>
  <c r="D82" i="351" s="1"/>
  <c r="H82" i="351" s="1"/>
  <c r="J82" i="351" s="1"/>
  <c r="BG56" i="351"/>
  <c r="BB57" i="351"/>
  <c r="BT29" i="351" s="1"/>
  <c r="CA15" i="351" s="1"/>
  <c r="CF18" i="351" s="1"/>
  <c r="BD59" i="351"/>
  <c r="AR72" i="348"/>
  <c r="BE15" i="342"/>
  <c r="BE14" i="342"/>
  <c r="E78" i="342" s="1"/>
  <c r="BE13" i="342"/>
  <c r="BE12" i="342"/>
  <c r="BG15" i="342"/>
  <c r="BG14" i="342"/>
  <c r="G78" i="342" s="1"/>
  <c r="BG13" i="342"/>
  <c r="BG12" i="342"/>
  <c r="BD15" i="342"/>
  <c r="BD14" i="342"/>
  <c r="D78" i="342" s="1"/>
  <c r="H78" i="342" s="1"/>
  <c r="J78" i="342" s="1"/>
  <c r="BD13" i="342"/>
  <c r="BD12" i="342"/>
  <c r="BB15" i="342"/>
  <c r="BB14" i="342"/>
  <c r="C78" i="342" s="1"/>
  <c r="BB13" i="342"/>
  <c r="BT12" i="342" s="1"/>
  <c r="BB12" i="342"/>
  <c r="BE26" i="353"/>
  <c r="BG25" i="353"/>
  <c r="G79" i="353" s="1"/>
  <c r="BB24" i="353"/>
  <c r="BT13" i="353" s="1"/>
  <c r="CA31" i="353" s="1"/>
  <c r="CF34" i="353" s="1"/>
  <c r="BE23" i="353"/>
  <c r="BD26" i="353"/>
  <c r="BG26" i="353"/>
  <c r="BE25" i="353"/>
  <c r="E79" i="353" s="1"/>
  <c r="BG23" i="353"/>
  <c r="BB26" i="353"/>
  <c r="BD25" i="353"/>
  <c r="D79" i="353" s="1"/>
  <c r="H79" i="353" s="1"/>
  <c r="J79" i="353" s="1"/>
  <c r="BG24" i="353"/>
  <c r="BD23" i="353"/>
  <c r="BB25" i="353"/>
  <c r="C79" i="353" s="1"/>
  <c r="BD24" i="353"/>
  <c r="BB23" i="353"/>
  <c r="BE24" i="353"/>
  <c r="BB12" i="350"/>
  <c r="BG12" i="350"/>
  <c r="BE12" i="350"/>
  <c r="BD12" i="350"/>
  <c r="BD13" i="350"/>
  <c r="AS48" i="351"/>
  <c r="BE48" i="351" s="1"/>
  <c r="AS57" i="352"/>
  <c r="AS57" i="353"/>
  <c r="BD48" i="348"/>
  <c r="BB47" i="348"/>
  <c r="C81" i="348" s="1"/>
  <c r="BG46" i="348"/>
  <c r="BE45" i="348"/>
  <c r="BB48" i="348"/>
  <c r="BG47" i="348"/>
  <c r="G81" i="348" s="1"/>
  <c r="BE46" i="348"/>
  <c r="BD45" i="348"/>
  <c r="BG48" i="348"/>
  <c r="BE47" i="348"/>
  <c r="E81" i="348" s="1"/>
  <c r="BD46" i="348"/>
  <c r="BB45" i="348"/>
  <c r="BE48" i="348"/>
  <c r="BD47" i="348"/>
  <c r="D81" i="348" s="1"/>
  <c r="H81" i="348" s="1"/>
  <c r="J81" i="348" s="1"/>
  <c r="BB46" i="348"/>
  <c r="BT28" i="348" s="1"/>
  <c r="BG45" i="348"/>
  <c r="AR72" i="342"/>
  <c r="AS67" i="342"/>
  <c r="AS68" i="342"/>
  <c r="AS69" i="342"/>
  <c r="BG48" i="350"/>
  <c r="BE47" i="350"/>
  <c r="E81" i="350" s="1"/>
  <c r="BD46" i="350"/>
  <c r="BB45" i="350"/>
  <c r="BE48" i="350"/>
  <c r="BD47" i="350"/>
  <c r="D81" i="350" s="1"/>
  <c r="BB46" i="350"/>
  <c r="BT28" i="350" s="1"/>
  <c r="BG45" i="350"/>
  <c r="BD48" i="350"/>
  <c r="BB47" i="350"/>
  <c r="C81" i="350" s="1"/>
  <c r="BG46" i="350"/>
  <c r="BE45" i="350"/>
  <c r="BB48" i="350"/>
  <c r="BG47" i="350"/>
  <c r="G81" i="350" s="1"/>
  <c r="BD45" i="350"/>
  <c r="BE46" i="350"/>
  <c r="AS24" i="354"/>
  <c r="BB26" i="354" s="1"/>
  <c r="AS37" i="355"/>
  <c r="AS56" i="343"/>
  <c r="AS46" i="347"/>
  <c r="AR50" i="347"/>
  <c r="AS47" i="347"/>
  <c r="AS45" i="347"/>
  <c r="AS48" i="347"/>
  <c r="AS34" i="355"/>
  <c r="AS12" i="348"/>
  <c r="AR17" i="348"/>
  <c r="AS14" i="348"/>
  <c r="AR61" i="352"/>
  <c r="BD57" i="350"/>
  <c r="BG58" i="350"/>
  <c r="G82" i="350" s="1"/>
  <c r="BB58" i="350"/>
  <c r="C82" i="350" s="1"/>
  <c r="BD58" i="350"/>
  <c r="D82" i="350" s="1"/>
  <c r="H82" i="350" s="1"/>
  <c r="J82" i="350" s="1"/>
  <c r="AS34" i="345"/>
  <c r="AR39" i="345"/>
  <c r="AS35" i="345"/>
  <c r="AS37" i="345"/>
  <c r="AS36" i="345"/>
  <c r="AS24" i="341"/>
  <c r="BE26" i="341" s="1"/>
  <c r="AS12" i="354"/>
  <c r="AS70" i="344"/>
  <c r="AS70" i="343"/>
  <c r="AS68" i="343"/>
  <c r="BT40" i="342"/>
  <c r="F84" i="342"/>
  <c r="AS26" i="354"/>
  <c r="AS59" i="352"/>
  <c r="AS69" i="349"/>
  <c r="BE69" i="349" s="1"/>
  <c r="E83" i="349" s="1"/>
  <c r="BD37" i="346"/>
  <c r="BD36" i="346"/>
  <c r="D80" i="346" s="1"/>
  <c r="BD35" i="346"/>
  <c r="BD34" i="346"/>
  <c r="BG37" i="346"/>
  <c r="BG36" i="346"/>
  <c r="G80" i="346" s="1"/>
  <c r="BG35" i="346"/>
  <c r="BG34" i="346"/>
  <c r="BE37" i="346"/>
  <c r="BE36" i="346"/>
  <c r="E80" i="346" s="1"/>
  <c r="BE35" i="346"/>
  <c r="BB37" i="346"/>
  <c r="BB36" i="346"/>
  <c r="C80" i="346" s="1"/>
  <c r="BB35" i="346"/>
  <c r="BT17" i="346" s="1"/>
  <c r="BE34" i="346"/>
  <c r="BB34" i="346"/>
  <c r="AR28" i="355"/>
  <c r="AS70" i="350"/>
  <c r="BB59" i="354"/>
  <c r="BD59" i="354"/>
  <c r="BE59" i="354"/>
  <c r="BG59" i="354"/>
  <c r="AS24" i="355"/>
  <c r="AS67" i="354"/>
  <c r="AS23" i="350"/>
  <c r="AS69" i="345"/>
  <c r="BG59" i="353"/>
  <c r="BE59" i="353"/>
  <c r="BG58" i="353"/>
  <c r="G82" i="353" s="1"/>
  <c r="BE57" i="353"/>
  <c r="BD56" i="353"/>
  <c r="BD59" i="353"/>
  <c r="BE58" i="353"/>
  <c r="E82" i="353" s="1"/>
  <c r="BD57" i="353"/>
  <c r="BB56" i="353"/>
  <c r="BB58" i="353"/>
  <c r="C82" i="353" s="1"/>
  <c r="BE56" i="353"/>
  <c r="BG57" i="353"/>
  <c r="BB57" i="353"/>
  <c r="BT29" i="353" s="1"/>
  <c r="CA15" i="353" s="1"/>
  <c r="CF18" i="353" s="1"/>
  <c r="BG56" i="353"/>
  <c r="BB59" i="353"/>
  <c r="BD58" i="353"/>
  <c r="D82" i="353" s="1"/>
  <c r="AS23" i="352"/>
  <c r="AR28" i="352"/>
  <c r="AS26" i="352"/>
  <c r="AS25" i="352"/>
  <c r="AS67" i="347"/>
  <c r="AS24" i="352"/>
  <c r="BG59" i="344"/>
  <c r="BD58" i="344"/>
  <c r="D82" i="344" s="1"/>
  <c r="BB57" i="344"/>
  <c r="BT29" i="344" s="1"/>
  <c r="CA15" i="344" s="1"/>
  <c r="CF18" i="344" s="1"/>
  <c r="BG56" i="344"/>
  <c r="BE59" i="344"/>
  <c r="BB58" i="344"/>
  <c r="C82" i="344" s="1"/>
  <c r="BG57" i="344"/>
  <c r="BE56" i="344"/>
  <c r="BD59" i="344"/>
  <c r="BG58" i="344"/>
  <c r="G82" i="344" s="1"/>
  <c r="BE57" i="344"/>
  <c r="BD56" i="344"/>
  <c r="BB59" i="344"/>
  <c r="BE58" i="344"/>
  <c r="E82" i="344" s="1"/>
  <c r="BB56" i="344"/>
  <c r="BD57" i="344"/>
  <c r="BD59" i="341"/>
  <c r="BG58" i="341"/>
  <c r="G82" i="341" s="1"/>
  <c r="BE57" i="341"/>
  <c r="BD56" i="341"/>
  <c r="BB59" i="341"/>
  <c r="BE58" i="341"/>
  <c r="E82" i="341" s="1"/>
  <c r="BD57" i="341"/>
  <c r="BB56" i="341"/>
  <c r="BE59" i="341"/>
  <c r="BG57" i="341"/>
  <c r="BD58" i="341"/>
  <c r="D82" i="341" s="1"/>
  <c r="BB57" i="341"/>
  <c r="BT29" i="341" s="1"/>
  <c r="CA15" i="341" s="1"/>
  <c r="CF18" i="341" s="1"/>
  <c r="BG56" i="341"/>
  <c r="BG59" i="341"/>
  <c r="BB58" i="341"/>
  <c r="C82" i="341" s="1"/>
  <c r="BE56" i="341"/>
  <c r="BE37" i="344"/>
  <c r="BE36" i="344"/>
  <c r="E80" i="344" s="1"/>
  <c r="BE35" i="344"/>
  <c r="BE34" i="344"/>
  <c r="BD37" i="344"/>
  <c r="BD36" i="344"/>
  <c r="D80" i="344" s="1"/>
  <c r="H80" i="344" s="1"/>
  <c r="J80" i="344" s="1"/>
  <c r="BD35" i="344"/>
  <c r="BD34" i="344"/>
  <c r="BB37" i="344"/>
  <c r="BB36" i="344"/>
  <c r="C80" i="344" s="1"/>
  <c r="BB35" i="344"/>
  <c r="BT17" i="344" s="1"/>
  <c r="BB34" i="344"/>
  <c r="BG34" i="344"/>
  <c r="BG37" i="344"/>
  <c r="BG35" i="344"/>
  <c r="BG36" i="344"/>
  <c r="G80" i="344" s="1"/>
  <c r="AS57" i="343"/>
  <c r="BE15" i="341"/>
  <c r="BE14" i="341"/>
  <c r="E78" i="341" s="1"/>
  <c r="BE13" i="341"/>
  <c r="BE12" i="341"/>
  <c r="BD15" i="341"/>
  <c r="BD14" i="341"/>
  <c r="D78" i="341" s="1"/>
  <c r="BD13" i="341"/>
  <c r="BD12" i="341"/>
  <c r="BG12" i="341"/>
  <c r="BG15" i="341"/>
  <c r="BB12" i="341"/>
  <c r="BB15" i="341"/>
  <c r="BG14" i="341"/>
  <c r="G78" i="341" s="1"/>
  <c r="BG13" i="341"/>
  <c r="BB14" i="341"/>
  <c r="C78" i="341" s="1"/>
  <c r="BB13" i="341"/>
  <c r="BT12" i="341" s="1"/>
  <c r="AS67" i="345"/>
  <c r="BG57" i="355"/>
  <c r="BD56" i="355"/>
  <c r="BE56" i="355"/>
  <c r="BG59" i="355"/>
  <c r="BB56" i="355"/>
  <c r="BD57" i="355"/>
  <c r="BG56" i="355"/>
  <c r="BE26" i="342"/>
  <c r="BG25" i="342"/>
  <c r="G79" i="342" s="1"/>
  <c r="BB24" i="342"/>
  <c r="BT13" i="342" s="1"/>
  <c r="CA31" i="342" s="1"/>
  <c r="CF34" i="342" s="1"/>
  <c r="BE23" i="342"/>
  <c r="BB25" i="342"/>
  <c r="C79" i="342" s="1"/>
  <c r="BE24" i="342"/>
  <c r="BB23" i="342"/>
  <c r="BG26" i="342"/>
  <c r="BD24" i="342"/>
  <c r="BD26" i="342"/>
  <c r="BE25" i="342"/>
  <c r="E79" i="342" s="1"/>
  <c r="BG23" i="342"/>
  <c r="BB26" i="342"/>
  <c r="BG24" i="342"/>
  <c r="BD25" i="342"/>
  <c r="D79" i="342" s="1"/>
  <c r="H79" i="342" s="1"/>
  <c r="J79" i="342" s="1"/>
  <c r="BD23" i="342"/>
  <c r="AS48" i="353"/>
  <c r="BG48" i="352"/>
  <c r="BE47" i="352"/>
  <c r="E81" i="352" s="1"/>
  <c r="BD46" i="352"/>
  <c r="BB45" i="352"/>
  <c r="BE48" i="352"/>
  <c r="BD47" i="352"/>
  <c r="D81" i="352" s="1"/>
  <c r="H81" i="352" s="1"/>
  <c r="J81" i="352" s="1"/>
  <c r="BB46" i="352"/>
  <c r="BT28" i="352" s="1"/>
  <c r="BG45" i="352"/>
  <c r="BD48" i="352"/>
  <c r="BG47" i="352"/>
  <c r="G81" i="352" s="1"/>
  <c r="BD45" i="352"/>
  <c r="BB48" i="352"/>
  <c r="BB47" i="352"/>
  <c r="C81" i="352" s="1"/>
  <c r="BG46" i="352"/>
  <c r="BE46" i="352"/>
  <c r="BE45" i="352"/>
  <c r="AS68" i="348"/>
  <c r="BB37" i="348"/>
  <c r="BB36" i="348"/>
  <c r="C80" i="348" s="1"/>
  <c r="BB35" i="348"/>
  <c r="BT17" i="348" s="1"/>
  <c r="BB34" i="348"/>
  <c r="BG37" i="348"/>
  <c r="BG36" i="348"/>
  <c r="G80" i="348" s="1"/>
  <c r="BG35" i="348"/>
  <c r="BG34" i="348"/>
  <c r="BE37" i="348"/>
  <c r="BE36" i="348"/>
  <c r="E80" i="348" s="1"/>
  <c r="BE35" i="348"/>
  <c r="BE34" i="348"/>
  <c r="BD37" i="348"/>
  <c r="BD36" i="348"/>
  <c r="D80" i="348" s="1"/>
  <c r="H80" i="348" s="1"/>
  <c r="J80" i="348" s="1"/>
  <c r="BD35" i="348"/>
  <c r="BD34" i="348"/>
  <c r="AS69" i="351"/>
  <c r="BE70" i="351" s="1"/>
  <c r="AS70" i="351"/>
  <c r="BG15" i="346"/>
  <c r="BG14" i="346"/>
  <c r="G78" i="346" s="1"/>
  <c r="BG13" i="346"/>
  <c r="BG12" i="346"/>
  <c r="BD15" i="346"/>
  <c r="BD14" i="346"/>
  <c r="D78" i="346" s="1"/>
  <c r="BD13" i="346"/>
  <c r="BD12" i="346"/>
  <c r="BB15" i="346"/>
  <c r="BB14" i="346"/>
  <c r="C78" i="346" s="1"/>
  <c r="BB13" i="346"/>
  <c r="BT12" i="346" s="1"/>
  <c r="BB12" i="346"/>
  <c r="BE14" i="346"/>
  <c r="E78" i="346" s="1"/>
  <c r="BE15" i="346"/>
  <c r="BE13" i="346"/>
  <c r="BE12" i="346"/>
  <c r="AR61" i="343"/>
  <c r="AS25" i="341"/>
  <c r="AR39" i="355"/>
  <c r="AS57" i="355"/>
  <c r="BB58" i="355" s="1"/>
  <c r="C82" i="355" s="1"/>
  <c r="AS58" i="355"/>
  <c r="AS56" i="347"/>
  <c r="AR61" i="347"/>
  <c r="AS58" i="347"/>
  <c r="AS57" i="347"/>
  <c r="AS34" i="350"/>
  <c r="AR39" i="350"/>
  <c r="AS35" i="350"/>
  <c r="AS37" i="350"/>
  <c r="AS36" i="350"/>
  <c r="BB59" i="350"/>
  <c r="BD59" i="350"/>
  <c r="BE59" i="350"/>
  <c r="AR50" i="351"/>
  <c r="AR72" i="344"/>
  <c r="AS67" i="344"/>
  <c r="AS68" i="344"/>
  <c r="AS69" i="344"/>
  <c r="AS23" i="346"/>
  <c r="AR28" i="346"/>
  <c r="AS25" i="346"/>
  <c r="AS26" i="346"/>
  <c r="AR72" i="343"/>
  <c r="AS67" i="343"/>
  <c r="AS69" i="343"/>
  <c r="BK82" i="342"/>
  <c r="BJ82" i="342"/>
  <c r="BL82" i="342"/>
  <c r="BT16" i="343"/>
  <c r="K87" i="343"/>
  <c r="AR72" i="346"/>
  <c r="AS67" i="346"/>
  <c r="AS70" i="346"/>
  <c r="AS68" i="346"/>
  <c r="BD37" i="342"/>
  <c r="BD36" i="342"/>
  <c r="D80" i="342" s="1"/>
  <c r="BD35" i="342"/>
  <c r="BD34" i="342"/>
  <c r="BB37" i="342"/>
  <c r="BB36" i="342"/>
  <c r="C80" i="342" s="1"/>
  <c r="BB35" i="342"/>
  <c r="BT17" i="342" s="1"/>
  <c r="BB34" i="342"/>
  <c r="BE36" i="342"/>
  <c r="E80" i="342" s="1"/>
  <c r="BG34" i="342"/>
  <c r="BG35" i="342"/>
  <c r="BE34" i="342"/>
  <c r="BG37" i="342"/>
  <c r="BE35" i="342"/>
  <c r="BE37" i="342"/>
  <c r="BG36" i="342"/>
  <c r="G80" i="342" s="1"/>
  <c r="AR28" i="341"/>
  <c r="BD48" i="355"/>
  <c r="BB47" i="355"/>
  <c r="C81" i="355" s="1"/>
  <c r="BG46" i="355"/>
  <c r="BE45" i="355"/>
  <c r="BB48" i="355"/>
  <c r="BG47" i="355"/>
  <c r="G81" i="355" s="1"/>
  <c r="BE46" i="355"/>
  <c r="BD45" i="355"/>
  <c r="BE48" i="355"/>
  <c r="BD47" i="355"/>
  <c r="D81" i="355" s="1"/>
  <c r="BB46" i="355"/>
  <c r="BT28" i="355" s="1"/>
  <c r="BB45" i="355"/>
  <c r="BG48" i="355"/>
  <c r="BE47" i="355"/>
  <c r="E81" i="355" s="1"/>
  <c r="BD46" i="355"/>
  <c r="BG45" i="355"/>
  <c r="BE48" i="346"/>
  <c r="BD47" i="346"/>
  <c r="D81" i="346" s="1"/>
  <c r="BB46" i="346"/>
  <c r="BT28" i="346" s="1"/>
  <c r="BG45" i="346"/>
  <c r="BD48" i="346"/>
  <c r="BB47" i="346"/>
  <c r="C81" i="346" s="1"/>
  <c r="BG46" i="346"/>
  <c r="BE45" i="346"/>
  <c r="BB48" i="346"/>
  <c r="BG47" i="346"/>
  <c r="G81" i="346" s="1"/>
  <c r="BE46" i="346"/>
  <c r="BD45" i="346"/>
  <c r="BB45" i="346"/>
  <c r="BG48" i="346"/>
  <c r="BD46" i="346"/>
  <c r="BE47" i="346"/>
  <c r="E81" i="346" s="1"/>
  <c r="AS26" i="355"/>
  <c r="BD57" i="354"/>
  <c r="AS14" i="350"/>
  <c r="BB13" i="350" s="1"/>
  <c r="BT12" i="350" s="1"/>
  <c r="AS68" i="347"/>
  <c r="AR72" i="354"/>
  <c r="AS15" i="351"/>
  <c r="BB15" i="351" s="1"/>
  <c r="AS26" i="348"/>
  <c r="BG24" i="348" s="1"/>
  <c r="BG15" i="347"/>
  <c r="BG14" i="347"/>
  <c r="G78" i="347" s="1"/>
  <c r="BG13" i="347"/>
  <c r="BG12" i="347"/>
  <c r="BE15" i="347"/>
  <c r="BE14" i="347"/>
  <c r="E78" i="347" s="1"/>
  <c r="BE13" i="347"/>
  <c r="BE12" i="347"/>
  <c r="BD15" i="347"/>
  <c r="BD14" i="347"/>
  <c r="D78" i="347" s="1"/>
  <c r="H78" i="347" s="1"/>
  <c r="J78" i="347" s="1"/>
  <c r="BD13" i="347"/>
  <c r="BD12" i="347"/>
  <c r="BB14" i="347"/>
  <c r="C78" i="347" s="1"/>
  <c r="BB13" i="347"/>
  <c r="BT12" i="347" s="1"/>
  <c r="BB12" i="347"/>
  <c r="BB15" i="347"/>
  <c r="BD48" i="341"/>
  <c r="BB47" i="341"/>
  <c r="C81" i="341" s="1"/>
  <c r="BG46" i="341"/>
  <c r="BE45" i="341"/>
  <c r="BB48" i="341"/>
  <c r="BG47" i="341"/>
  <c r="G81" i="341" s="1"/>
  <c r="BE46" i="341"/>
  <c r="BD45" i="341"/>
  <c r="BG48" i="341"/>
  <c r="BE47" i="341"/>
  <c r="E81" i="341" s="1"/>
  <c r="BD46" i="341"/>
  <c r="BG45" i="341"/>
  <c r="BE48" i="341"/>
  <c r="BD47" i="341"/>
  <c r="D81" i="341" s="1"/>
  <c r="H81" i="341" s="1"/>
  <c r="J81" i="341" s="1"/>
  <c r="BB46" i="341"/>
  <c r="BT28" i="341" s="1"/>
  <c r="BB45" i="341"/>
  <c r="AS35" i="352"/>
  <c r="BE37" i="352" s="1"/>
  <c r="AS36" i="352"/>
  <c r="F84" i="354"/>
  <c r="BT40" i="354"/>
  <c r="BE57" i="354"/>
  <c r="BG57" i="354"/>
  <c r="AR28" i="354"/>
  <c r="AS15" i="353"/>
  <c r="BE15" i="353" s="1"/>
  <c r="AR72" i="349"/>
  <c r="AS59" i="335"/>
  <c r="AS58" i="335"/>
  <c r="AS57" i="335"/>
  <c r="D84" i="333"/>
  <c r="K89" i="333"/>
  <c r="BT20" i="333"/>
  <c r="AS57" i="338"/>
  <c r="AS56" i="338"/>
  <c r="AR61" i="338"/>
  <c r="BD48" i="331"/>
  <c r="BB47" i="331"/>
  <c r="C81" i="331" s="1"/>
  <c r="BG46" i="331"/>
  <c r="BE45" i="331"/>
  <c r="BB48" i="331"/>
  <c r="BG47" i="331"/>
  <c r="G81" i="331" s="1"/>
  <c r="BE46" i="331"/>
  <c r="BD45" i="331"/>
  <c r="BG48" i="331"/>
  <c r="BE47" i="331"/>
  <c r="E81" i="331" s="1"/>
  <c r="BD46" i="331"/>
  <c r="BB45" i="331"/>
  <c r="BE48" i="331"/>
  <c r="BD47" i="331"/>
  <c r="D81" i="331" s="1"/>
  <c r="H81" i="331" s="1"/>
  <c r="J81" i="331" s="1"/>
  <c r="BB46" i="331"/>
  <c r="BT28" i="331" s="1"/>
  <c r="BG45" i="331"/>
  <c r="BD37" i="330"/>
  <c r="BG37" i="330"/>
  <c r="BG58" i="329"/>
  <c r="G82" i="329" s="1"/>
  <c r="BB58" i="329"/>
  <c r="C82" i="329" s="1"/>
  <c r="BE70" i="335"/>
  <c r="BD70" i="335"/>
  <c r="BB70" i="335"/>
  <c r="BG69" i="335"/>
  <c r="G83" i="335" s="1"/>
  <c r="BE68" i="335"/>
  <c r="BB67" i="335"/>
  <c r="BG70" i="335"/>
  <c r="BE69" i="335"/>
  <c r="E83" i="335" s="1"/>
  <c r="BD68" i="335"/>
  <c r="BG67" i="335"/>
  <c r="BG68" i="335"/>
  <c r="BE67" i="335"/>
  <c r="BD69" i="335"/>
  <c r="D83" i="335" s="1"/>
  <c r="H83" i="335" s="1"/>
  <c r="J83" i="335" s="1"/>
  <c r="BB68" i="335"/>
  <c r="BT37" i="335" s="1"/>
  <c r="CA39" i="335" s="1"/>
  <c r="CF35" i="335" s="1"/>
  <c r="CK24" i="335" s="1"/>
  <c r="CQ23" i="335" s="1"/>
  <c r="BD67" i="335"/>
  <c r="BB69" i="335"/>
  <c r="C83" i="335" s="1"/>
  <c r="AR72" i="340"/>
  <c r="AS67" i="340"/>
  <c r="BD26" i="330"/>
  <c r="BE25" i="330"/>
  <c r="E79" i="330" s="1"/>
  <c r="BG24" i="330"/>
  <c r="BD23" i="330"/>
  <c r="BB26" i="330"/>
  <c r="BD25" i="330"/>
  <c r="D79" i="330" s="1"/>
  <c r="BE24" i="330"/>
  <c r="BB23" i="330"/>
  <c r="BG26" i="330"/>
  <c r="BB25" i="330"/>
  <c r="C79" i="330" s="1"/>
  <c r="BD24" i="330"/>
  <c r="BG23" i="330"/>
  <c r="BE26" i="330"/>
  <c r="BG25" i="330"/>
  <c r="G79" i="330" s="1"/>
  <c r="BB24" i="330"/>
  <c r="BT13" i="330" s="1"/>
  <c r="CA31" i="330" s="1"/>
  <c r="CF34" i="330" s="1"/>
  <c r="BE23" i="330"/>
  <c r="BE59" i="333"/>
  <c r="BB58" i="333"/>
  <c r="C82" i="333" s="1"/>
  <c r="BG57" i="333"/>
  <c r="BE56" i="333"/>
  <c r="BD59" i="333"/>
  <c r="BG58" i="333"/>
  <c r="G82" i="333" s="1"/>
  <c r="BE57" i="333"/>
  <c r="BD56" i="333"/>
  <c r="BB59" i="333"/>
  <c r="BE58" i="333"/>
  <c r="E82" i="333" s="1"/>
  <c r="BD57" i="333"/>
  <c r="BB56" i="333"/>
  <c r="BG59" i="333"/>
  <c r="BD58" i="333"/>
  <c r="D82" i="333" s="1"/>
  <c r="H82" i="333" s="1"/>
  <c r="J82" i="333" s="1"/>
  <c r="BB57" i="333"/>
  <c r="BT29" i="333" s="1"/>
  <c r="CA15" i="333" s="1"/>
  <c r="CF18" i="333" s="1"/>
  <c r="BG56" i="333"/>
  <c r="AS70" i="340"/>
  <c r="AS69" i="340"/>
  <c r="BD37" i="335"/>
  <c r="BD36" i="335"/>
  <c r="D80" i="335" s="1"/>
  <c r="BD35" i="335"/>
  <c r="BD34" i="335"/>
  <c r="BB37" i="335"/>
  <c r="BB36" i="335"/>
  <c r="C80" i="335" s="1"/>
  <c r="BB35" i="335"/>
  <c r="BT17" i="335" s="1"/>
  <c r="BB34" i="335"/>
  <c r="BG37" i="335"/>
  <c r="BG36" i="335"/>
  <c r="G80" i="335" s="1"/>
  <c r="BG35" i="335"/>
  <c r="BG34" i="335"/>
  <c r="BE37" i="335"/>
  <c r="BE36" i="335"/>
  <c r="E80" i="335" s="1"/>
  <c r="BE35" i="335"/>
  <c r="BE34" i="335"/>
  <c r="BD26" i="329"/>
  <c r="BE25" i="329"/>
  <c r="E79" i="329" s="1"/>
  <c r="BG24" i="329"/>
  <c r="BD23" i="329"/>
  <c r="BB26" i="329"/>
  <c r="BD25" i="329"/>
  <c r="D79" i="329" s="1"/>
  <c r="BE24" i="329"/>
  <c r="BB23" i="329"/>
  <c r="BG26" i="329"/>
  <c r="BB25" i="329"/>
  <c r="C79" i="329" s="1"/>
  <c r="BD24" i="329"/>
  <c r="BG23" i="329"/>
  <c r="BE26" i="329"/>
  <c r="BG25" i="329"/>
  <c r="G79" i="329" s="1"/>
  <c r="BB24" i="329"/>
  <c r="BT13" i="329" s="1"/>
  <c r="CA31" i="329" s="1"/>
  <c r="CF34" i="329" s="1"/>
  <c r="BE23" i="329"/>
  <c r="AR72" i="338"/>
  <c r="BD67" i="330"/>
  <c r="BB67" i="330"/>
  <c r="BG67" i="330"/>
  <c r="BE67" i="330"/>
  <c r="BB37" i="330"/>
  <c r="BE37" i="330"/>
  <c r="BL82" i="329"/>
  <c r="BK82" i="329"/>
  <c r="BJ82" i="329"/>
  <c r="BE48" i="333"/>
  <c r="BD47" i="333"/>
  <c r="D81" i="333" s="1"/>
  <c r="BB46" i="333"/>
  <c r="BT28" i="333" s="1"/>
  <c r="BG45" i="333"/>
  <c r="BD48" i="333"/>
  <c r="BB47" i="333"/>
  <c r="C81" i="333" s="1"/>
  <c r="BG46" i="333"/>
  <c r="BE45" i="333"/>
  <c r="BB48" i="333"/>
  <c r="BG47" i="333"/>
  <c r="G81" i="333" s="1"/>
  <c r="BE46" i="333"/>
  <c r="BD45" i="333"/>
  <c r="BG48" i="333"/>
  <c r="BE47" i="333"/>
  <c r="E81" i="333" s="1"/>
  <c r="BD46" i="333"/>
  <c r="BB45" i="333"/>
  <c r="BD37" i="336"/>
  <c r="BD36" i="336"/>
  <c r="D80" i="336" s="1"/>
  <c r="BD35" i="336"/>
  <c r="BD34" i="336"/>
  <c r="BB37" i="336"/>
  <c r="BB36" i="336"/>
  <c r="C80" i="336" s="1"/>
  <c r="BB35" i="336"/>
  <c r="BT17" i="336" s="1"/>
  <c r="BB34" i="336"/>
  <c r="BG37" i="336"/>
  <c r="BG36" i="336"/>
  <c r="G80" i="336" s="1"/>
  <c r="BG35" i="336"/>
  <c r="BG34" i="336"/>
  <c r="BE37" i="336"/>
  <c r="BE36" i="336"/>
  <c r="E80" i="336" s="1"/>
  <c r="BE35" i="336"/>
  <c r="BE34" i="336"/>
  <c r="BG15" i="335"/>
  <c r="BG14" i="335"/>
  <c r="G78" i="335" s="1"/>
  <c r="BG13" i="335"/>
  <c r="BG12" i="335"/>
  <c r="BE15" i="335"/>
  <c r="BE14" i="335"/>
  <c r="E78" i="335" s="1"/>
  <c r="BE13" i="335"/>
  <c r="BE12" i="335"/>
  <c r="BD15" i="335"/>
  <c r="BD14" i="335"/>
  <c r="D78" i="335" s="1"/>
  <c r="BD13" i="335"/>
  <c r="BD12" i="335"/>
  <c r="BB15" i="335"/>
  <c r="BB14" i="335"/>
  <c r="C78" i="335" s="1"/>
  <c r="BB13" i="335"/>
  <c r="BT12" i="335" s="1"/>
  <c r="BB12" i="335"/>
  <c r="AS68" i="332"/>
  <c r="AS68" i="330"/>
  <c r="BB69" i="330" s="1"/>
  <c r="C83" i="330" s="1"/>
  <c r="BD15" i="340"/>
  <c r="BD14" i="340"/>
  <c r="D78" i="340" s="1"/>
  <c r="BD13" i="340"/>
  <c r="BD12" i="340"/>
  <c r="BB15" i="340"/>
  <c r="BB14" i="340"/>
  <c r="C78" i="340" s="1"/>
  <c r="BB13" i="340"/>
  <c r="BT12" i="340" s="1"/>
  <c r="BB12" i="340"/>
  <c r="BG15" i="340"/>
  <c r="BG14" i="340"/>
  <c r="G78" i="340" s="1"/>
  <c r="BG13" i="340"/>
  <c r="BG12" i="340"/>
  <c r="BE15" i="340"/>
  <c r="BE14" i="340"/>
  <c r="E78" i="340" s="1"/>
  <c r="BE13" i="340"/>
  <c r="BE12" i="340"/>
  <c r="BD15" i="329"/>
  <c r="BD14" i="329"/>
  <c r="D78" i="329" s="1"/>
  <c r="BD13" i="329"/>
  <c r="BD12" i="329"/>
  <c r="BB15" i="329"/>
  <c r="BB14" i="329"/>
  <c r="C78" i="329" s="1"/>
  <c r="BB13" i="329"/>
  <c r="BT12" i="329" s="1"/>
  <c r="BB12" i="329"/>
  <c r="BG15" i="329"/>
  <c r="BG14" i="329"/>
  <c r="G78" i="329" s="1"/>
  <c r="BG13" i="329"/>
  <c r="BG12" i="329"/>
  <c r="BE15" i="329"/>
  <c r="BE14" i="329"/>
  <c r="E78" i="329" s="1"/>
  <c r="BE13" i="329"/>
  <c r="BE12" i="329"/>
  <c r="AS68" i="334"/>
  <c r="BE59" i="337"/>
  <c r="BB58" i="337"/>
  <c r="C82" i="337" s="1"/>
  <c r="BG57" i="337"/>
  <c r="BE56" i="337"/>
  <c r="BD59" i="337"/>
  <c r="BG58" i="337"/>
  <c r="G82" i="337" s="1"/>
  <c r="BE57" i="337"/>
  <c r="BD56" i="337"/>
  <c r="BD57" i="337"/>
  <c r="BB56" i="337"/>
  <c r="BE58" i="337"/>
  <c r="E82" i="337" s="1"/>
  <c r="BB57" i="337"/>
  <c r="BT29" i="337" s="1"/>
  <c r="CA15" i="337" s="1"/>
  <c r="CF18" i="337" s="1"/>
  <c r="BG59" i="337"/>
  <c r="BD58" i="337"/>
  <c r="D82" i="337" s="1"/>
  <c r="BB59" i="337"/>
  <c r="BG56" i="337"/>
  <c r="AS68" i="340"/>
  <c r="BE48" i="336"/>
  <c r="BD47" i="336"/>
  <c r="D81" i="336" s="1"/>
  <c r="BB46" i="336"/>
  <c r="BT28" i="336" s="1"/>
  <c r="BG45" i="336"/>
  <c r="BD48" i="336"/>
  <c r="BB47" i="336"/>
  <c r="C81" i="336" s="1"/>
  <c r="BG46" i="336"/>
  <c r="BE45" i="336"/>
  <c r="BB48" i="336"/>
  <c r="BG47" i="336"/>
  <c r="G81" i="336" s="1"/>
  <c r="BE46" i="336"/>
  <c r="BD45" i="336"/>
  <c r="BG48" i="336"/>
  <c r="BE47" i="336"/>
  <c r="E81" i="336" s="1"/>
  <c r="BD46" i="336"/>
  <c r="BB45" i="336"/>
  <c r="BD59" i="331"/>
  <c r="BG58" i="331"/>
  <c r="G82" i="331" s="1"/>
  <c r="BE57" i="331"/>
  <c r="BD56" i="331"/>
  <c r="BB59" i="331"/>
  <c r="BE58" i="331"/>
  <c r="E82" i="331" s="1"/>
  <c r="BD57" i="331"/>
  <c r="BB56" i="331"/>
  <c r="BG59" i="331"/>
  <c r="BD58" i="331"/>
  <c r="D82" i="331" s="1"/>
  <c r="BB57" i="331"/>
  <c r="BT29" i="331" s="1"/>
  <c r="CA15" i="331" s="1"/>
  <c r="CF18" i="331" s="1"/>
  <c r="BG56" i="331"/>
  <c r="BE59" i="331"/>
  <c r="BB58" i="331"/>
  <c r="C82" i="331" s="1"/>
  <c r="BG57" i="331"/>
  <c r="BE56" i="331"/>
  <c r="F100" i="330"/>
  <c r="F99" i="330"/>
  <c r="F95" i="330"/>
  <c r="D92" i="330"/>
  <c r="C90" i="330"/>
  <c r="D86" i="330"/>
  <c r="D97" i="330"/>
  <c r="D96" i="330"/>
  <c r="D93" i="330"/>
  <c r="C89" i="330"/>
  <c r="H81" i="330"/>
  <c r="J81" i="330" s="1"/>
  <c r="BK81" i="330"/>
  <c r="BJ81" i="330"/>
  <c r="BL81" i="330"/>
  <c r="BE59" i="334"/>
  <c r="BB58" i="334"/>
  <c r="C82" i="334" s="1"/>
  <c r="BG57" i="334"/>
  <c r="BE56" i="334"/>
  <c r="BD59" i="334"/>
  <c r="BG58" i="334"/>
  <c r="G82" i="334" s="1"/>
  <c r="BE57" i="334"/>
  <c r="BD56" i="334"/>
  <c r="BB59" i="334"/>
  <c r="BE58" i="334"/>
  <c r="E82" i="334" s="1"/>
  <c r="BD57" i="334"/>
  <c r="BB56" i="334"/>
  <c r="BG59" i="334"/>
  <c r="BD58" i="334"/>
  <c r="D82" i="334" s="1"/>
  <c r="H82" i="334" s="1"/>
  <c r="J82" i="334" s="1"/>
  <c r="BB57" i="334"/>
  <c r="BT29" i="334" s="1"/>
  <c r="CA15" i="334" s="1"/>
  <c r="CF18" i="334" s="1"/>
  <c r="BG56" i="334"/>
  <c r="BD15" i="339"/>
  <c r="BD14" i="339"/>
  <c r="D78" i="339" s="1"/>
  <c r="BD13" i="339"/>
  <c r="BD12" i="339"/>
  <c r="BB15" i="339"/>
  <c r="BB14" i="339"/>
  <c r="C78" i="339" s="1"/>
  <c r="BB13" i="339"/>
  <c r="BT12" i="339" s="1"/>
  <c r="BB12" i="339"/>
  <c r="BG15" i="339"/>
  <c r="BG14" i="339"/>
  <c r="G78" i="339" s="1"/>
  <c r="BG13" i="339"/>
  <c r="BG12" i="339"/>
  <c r="BE15" i="339"/>
  <c r="BE14" i="339"/>
  <c r="E78" i="339" s="1"/>
  <c r="BE13" i="339"/>
  <c r="BE12" i="339"/>
  <c r="BG70" i="336"/>
  <c r="BE69" i="336"/>
  <c r="E83" i="336" s="1"/>
  <c r="BD68" i="336"/>
  <c r="BG67" i="336"/>
  <c r="BE70" i="336"/>
  <c r="BD69" i="336"/>
  <c r="D83" i="336" s="1"/>
  <c r="BB68" i="336"/>
  <c r="BT37" i="336" s="1"/>
  <c r="CA39" i="336" s="1"/>
  <c r="CF35" i="336" s="1"/>
  <c r="CK24" i="336" s="1"/>
  <c r="CQ23" i="336" s="1"/>
  <c r="BE67" i="336"/>
  <c r="BD70" i="336"/>
  <c r="BB69" i="336"/>
  <c r="C83" i="336" s="1"/>
  <c r="BG68" i="336"/>
  <c r="BD67" i="336"/>
  <c r="BB70" i="336"/>
  <c r="BG69" i="336"/>
  <c r="G83" i="336" s="1"/>
  <c r="BE68" i="336"/>
  <c r="BB67" i="336"/>
  <c r="AS58" i="340"/>
  <c r="BE35" i="333"/>
  <c r="BG35" i="333"/>
  <c r="BB35" i="333"/>
  <c r="BT17" i="333" s="1"/>
  <c r="BD35" i="333"/>
  <c r="BE48" i="338"/>
  <c r="BD47" i="338"/>
  <c r="D81" i="338" s="1"/>
  <c r="BB46" i="338"/>
  <c r="BT28" i="338" s="1"/>
  <c r="BG45" i="338"/>
  <c r="BD48" i="338"/>
  <c r="BB47" i="338"/>
  <c r="C81" i="338" s="1"/>
  <c r="BG46" i="338"/>
  <c r="BE45" i="338"/>
  <c r="BG48" i="338"/>
  <c r="BG47" i="338"/>
  <c r="G81" i="338" s="1"/>
  <c r="BE46" i="338"/>
  <c r="BB48" i="338"/>
  <c r="BE47" i="338"/>
  <c r="E81" i="338" s="1"/>
  <c r="BD46" i="338"/>
  <c r="BD45" i="338"/>
  <c r="BB45" i="338"/>
  <c r="BB48" i="329"/>
  <c r="BG47" i="329"/>
  <c r="G81" i="329" s="1"/>
  <c r="BE46" i="329"/>
  <c r="BD45" i="329"/>
  <c r="BG48" i="329"/>
  <c r="BE47" i="329"/>
  <c r="E81" i="329" s="1"/>
  <c r="BD46" i="329"/>
  <c r="BB45" i="329"/>
  <c r="BE48" i="329"/>
  <c r="BD47" i="329"/>
  <c r="D81" i="329" s="1"/>
  <c r="H81" i="329" s="1"/>
  <c r="J81" i="329" s="1"/>
  <c r="BB46" i="329"/>
  <c r="BT28" i="329" s="1"/>
  <c r="BG45" i="329"/>
  <c r="BD48" i="329"/>
  <c r="BB47" i="329"/>
  <c r="C81" i="329" s="1"/>
  <c r="BG46" i="329"/>
  <c r="BE45" i="329"/>
  <c r="BD15" i="338"/>
  <c r="BD14" i="338"/>
  <c r="D78" i="338" s="1"/>
  <c r="BD13" i="338"/>
  <c r="BD12" i="338"/>
  <c r="BB15" i="338"/>
  <c r="BB14" i="338"/>
  <c r="C78" i="338" s="1"/>
  <c r="BB13" i="338"/>
  <c r="BT12" i="338" s="1"/>
  <c r="BB12" i="338"/>
  <c r="BG15" i="338"/>
  <c r="BG14" i="338"/>
  <c r="G78" i="338" s="1"/>
  <c r="BG13" i="338"/>
  <c r="BG12" i="338"/>
  <c r="BE15" i="338"/>
  <c r="BE14" i="338"/>
  <c r="E78" i="338" s="1"/>
  <c r="BE13" i="338"/>
  <c r="BE12" i="338"/>
  <c r="AR72" i="330"/>
  <c r="F98" i="337"/>
  <c r="F97" i="337"/>
  <c r="F93" i="337"/>
  <c r="H87" i="337"/>
  <c r="F94" i="337"/>
  <c r="H88" i="337"/>
  <c r="H86" i="337"/>
  <c r="H100" i="337"/>
  <c r="H96" i="337"/>
  <c r="F92" i="337"/>
  <c r="H80" i="337"/>
  <c r="J80" i="337" s="1"/>
  <c r="BL80" i="337"/>
  <c r="BK80" i="337"/>
  <c r="BJ80" i="337"/>
  <c r="D84" i="330"/>
  <c r="K89" i="330"/>
  <c r="BT20" i="330"/>
  <c r="BD48" i="340"/>
  <c r="BB47" i="340"/>
  <c r="C81" i="340" s="1"/>
  <c r="BG46" i="340"/>
  <c r="BG48" i="340"/>
  <c r="BE47" i="340"/>
  <c r="E81" i="340" s="1"/>
  <c r="BD46" i="340"/>
  <c r="BG47" i="340"/>
  <c r="G81" i="340" s="1"/>
  <c r="BG45" i="340"/>
  <c r="BE48" i="340"/>
  <c r="BD47" i="340"/>
  <c r="D81" i="340" s="1"/>
  <c r="BE46" i="340"/>
  <c r="BE45" i="340"/>
  <c r="BB48" i="340"/>
  <c r="BB46" i="340"/>
  <c r="BT28" i="340" s="1"/>
  <c r="BD45" i="340"/>
  <c r="BB45" i="340"/>
  <c r="AS13" i="334"/>
  <c r="BE13" i="334" s="1"/>
  <c r="BD59" i="329"/>
  <c r="BE59" i="329"/>
  <c r="BG59" i="329"/>
  <c r="BB59" i="329"/>
  <c r="BE48" i="334"/>
  <c r="BD47" i="334"/>
  <c r="D81" i="334" s="1"/>
  <c r="BB46" i="334"/>
  <c r="BT28" i="334" s="1"/>
  <c r="BG45" i="334"/>
  <c r="BD48" i="334"/>
  <c r="BB47" i="334"/>
  <c r="C81" i="334" s="1"/>
  <c r="BG46" i="334"/>
  <c r="BE45" i="334"/>
  <c r="BB48" i="334"/>
  <c r="BG47" i="334"/>
  <c r="G81" i="334" s="1"/>
  <c r="BE46" i="334"/>
  <c r="BD45" i="334"/>
  <c r="BG48" i="334"/>
  <c r="BE47" i="334"/>
  <c r="E81" i="334" s="1"/>
  <c r="BD46" i="334"/>
  <c r="BB45" i="334"/>
  <c r="AS70" i="333"/>
  <c r="AR72" i="333"/>
  <c r="AS68" i="333"/>
  <c r="AS67" i="333"/>
  <c r="AS69" i="333"/>
  <c r="BG26" i="335"/>
  <c r="BB25" i="335"/>
  <c r="C79" i="335" s="1"/>
  <c r="BD24" i="335"/>
  <c r="BG23" i="335"/>
  <c r="BE26" i="335"/>
  <c r="BG25" i="335"/>
  <c r="G79" i="335" s="1"/>
  <c r="BB24" i="335"/>
  <c r="BT13" i="335" s="1"/>
  <c r="CA31" i="335" s="1"/>
  <c r="CF34" i="335" s="1"/>
  <c r="BE23" i="335"/>
  <c r="BD26" i="335"/>
  <c r="BE25" i="335"/>
  <c r="E79" i="335" s="1"/>
  <c r="BG24" i="335"/>
  <c r="BD23" i="335"/>
  <c r="BB26" i="335"/>
  <c r="BD25" i="335"/>
  <c r="D79" i="335" s="1"/>
  <c r="H79" i="335" s="1"/>
  <c r="J79" i="335" s="1"/>
  <c r="BE24" i="335"/>
  <c r="BB23" i="335"/>
  <c r="BE15" i="331"/>
  <c r="BE14" i="331"/>
  <c r="E78" i="331" s="1"/>
  <c r="BE13" i="331"/>
  <c r="BE12" i="331"/>
  <c r="BD15" i="331"/>
  <c r="BD14" i="331"/>
  <c r="D78" i="331" s="1"/>
  <c r="BD13" i="331"/>
  <c r="BD12" i="331"/>
  <c r="BB15" i="331"/>
  <c r="BB14" i="331"/>
  <c r="C78" i="331" s="1"/>
  <c r="BB13" i="331"/>
  <c r="BT12" i="331" s="1"/>
  <c r="BB12" i="331"/>
  <c r="BG15" i="331"/>
  <c r="BG14" i="331"/>
  <c r="G78" i="331" s="1"/>
  <c r="BG13" i="331"/>
  <c r="BG12" i="331"/>
  <c r="AS59" i="338"/>
  <c r="BD26" i="340"/>
  <c r="BE25" i="340"/>
  <c r="E79" i="340" s="1"/>
  <c r="BG24" i="340"/>
  <c r="BD23" i="340"/>
  <c r="BB26" i="340"/>
  <c r="BD25" i="340"/>
  <c r="D79" i="340" s="1"/>
  <c r="BE24" i="340"/>
  <c r="BB23" i="340"/>
  <c r="BG26" i="340"/>
  <c r="BB25" i="340"/>
  <c r="C79" i="340" s="1"/>
  <c r="BD24" i="340"/>
  <c r="BG23" i="340"/>
  <c r="BE26" i="340"/>
  <c r="BG25" i="340"/>
  <c r="G79" i="340" s="1"/>
  <c r="BB24" i="340"/>
  <c r="BT13" i="340" s="1"/>
  <c r="CA31" i="340" s="1"/>
  <c r="CF34" i="340" s="1"/>
  <c r="BE23" i="340"/>
  <c r="BD48" i="332"/>
  <c r="BB47" i="332"/>
  <c r="C81" i="332" s="1"/>
  <c r="BG46" i="332"/>
  <c r="BE45" i="332"/>
  <c r="BB48" i="332"/>
  <c r="BG47" i="332"/>
  <c r="G81" i="332" s="1"/>
  <c r="BE46" i="332"/>
  <c r="BD45" i="332"/>
  <c r="BG48" i="332"/>
  <c r="BE47" i="332"/>
  <c r="E81" i="332" s="1"/>
  <c r="BD46" i="332"/>
  <c r="BB45" i="332"/>
  <c r="BE48" i="332"/>
  <c r="BD47" i="332"/>
  <c r="D81" i="332" s="1"/>
  <c r="BB46" i="332"/>
  <c r="BT28" i="332" s="1"/>
  <c r="BG45" i="332"/>
  <c r="BD26" i="338"/>
  <c r="BE25" i="338"/>
  <c r="E79" i="338" s="1"/>
  <c r="BG24" i="338"/>
  <c r="BD23" i="338"/>
  <c r="BB26" i="338"/>
  <c r="BD25" i="338"/>
  <c r="D79" i="338" s="1"/>
  <c r="BE24" i="338"/>
  <c r="BB23" i="338"/>
  <c r="BG26" i="338"/>
  <c r="BB25" i="338"/>
  <c r="C79" i="338" s="1"/>
  <c r="BD24" i="338"/>
  <c r="BG23" i="338"/>
  <c r="BE26" i="338"/>
  <c r="BG25" i="338"/>
  <c r="G79" i="338" s="1"/>
  <c r="BB24" i="338"/>
  <c r="BT13" i="338" s="1"/>
  <c r="CA31" i="338" s="1"/>
  <c r="CF34" i="338" s="1"/>
  <c r="BE23" i="338"/>
  <c r="BG26" i="336"/>
  <c r="BB25" i="336"/>
  <c r="C79" i="336" s="1"/>
  <c r="BD24" i="336"/>
  <c r="BG23" i="336"/>
  <c r="BE26" i="336"/>
  <c r="BG25" i="336"/>
  <c r="G79" i="336" s="1"/>
  <c r="BB24" i="336"/>
  <c r="BT13" i="336" s="1"/>
  <c r="CA31" i="336" s="1"/>
  <c r="CF34" i="336" s="1"/>
  <c r="BE23" i="336"/>
  <c r="BD26" i="336"/>
  <c r="BE25" i="336"/>
  <c r="E79" i="336" s="1"/>
  <c r="BG24" i="336"/>
  <c r="BD23" i="336"/>
  <c r="BB26" i="336"/>
  <c r="BD25" i="336"/>
  <c r="D79" i="336" s="1"/>
  <c r="H79" i="336" s="1"/>
  <c r="J79" i="336" s="1"/>
  <c r="BE24" i="336"/>
  <c r="BB23" i="336"/>
  <c r="BB37" i="331"/>
  <c r="BB36" i="331"/>
  <c r="C80" i="331" s="1"/>
  <c r="BB35" i="331"/>
  <c r="BT17" i="331" s="1"/>
  <c r="BB34" i="331"/>
  <c r="BG37" i="331"/>
  <c r="BG36" i="331"/>
  <c r="G80" i="331" s="1"/>
  <c r="BG35" i="331"/>
  <c r="BG34" i="331"/>
  <c r="BE37" i="331"/>
  <c r="BE36" i="331"/>
  <c r="E80" i="331" s="1"/>
  <c r="BE35" i="331"/>
  <c r="BE34" i="331"/>
  <c r="BD37" i="331"/>
  <c r="BD36" i="331"/>
  <c r="D80" i="331" s="1"/>
  <c r="H80" i="331" s="1"/>
  <c r="J80" i="331" s="1"/>
  <c r="BD35" i="331"/>
  <c r="BD34" i="331"/>
  <c r="BG15" i="336"/>
  <c r="BG14" i="336"/>
  <c r="G78" i="336" s="1"/>
  <c r="BG13" i="336"/>
  <c r="BG12" i="336"/>
  <c r="BE15" i="336"/>
  <c r="BE14" i="336"/>
  <c r="E78" i="336" s="1"/>
  <c r="BE13" i="336"/>
  <c r="BE12" i="336"/>
  <c r="BD15" i="336"/>
  <c r="BD14" i="336"/>
  <c r="D78" i="336" s="1"/>
  <c r="H78" i="336" s="1"/>
  <c r="J78" i="336" s="1"/>
  <c r="BD13" i="336"/>
  <c r="BD12" i="336"/>
  <c r="BB15" i="336"/>
  <c r="BB14" i="336"/>
  <c r="C78" i="336" s="1"/>
  <c r="BB13" i="336"/>
  <c r="BT12" i="336" s="1"/>
  <c r="BB12" i="336"/>
  <c r="BD26" i="339"/>
  <c r="BE25" i="339"/>
  <c r="E79" i="339" s="1"/>
  <c r="BG24" i="339"/>
  <c r="BD23" i="339"/>
  <c r="BB26" i="339"/>
  <c r="BD25" i="339"/>
  <c r="D79" i="339" s="1"/>
  <c r="BE24" i="339"/>
  <c r="BB23" i="339"/>
  <c r="BG26" i="339"/>
  <c r="BB25" i="339"/>
  <c r="C79" i="339" s="1"/>
  <c r="BD24" i="339"/>
  <c r="BG23" i="339"/>
  <c r="BE26" i="339"/>
  <c r="BG25" i="339"/>
  <c r="G79" i="339" s="1"/>
  <c r="BB24" i="339"/>
  <c r="BT13" i="339" s="1"/>
  <c r="CA31" i="339" s="1"/>
  <c r="CF34" i="339" s="1"/>
  <c r="BE23" i="339"/>
  <c r="BD37" i="334"/>
  <c r="BD36" i="334"/>
  <c r="D80" i="334" s="1"/>
  <c r="BB37" i="334"/>
  <c r="BB36" i="334"/>
  <c r="C80" i="334" s="1"/>
  <c r="BG37" i="334"/>
  <c r="BG36" i="334"/>
  <c r="G80" i="334" s="1"/>
  <c r="BG35" i="334"/>
  <c r="BG34" i="334"/>
  <c r="BE37" i="334"/>
  <c r="BE36" i="334"/>
  <c r="E80" i="334" s="1"/>
  <c r="BE35" i="334"/>
  <c r="BE34" i="334"/>
  <c r="BD35" i="334"/>
  <c r="BD34" i="334"/>
  <c r="BB35" i="334"/>
  <c r="BT17" i="334" s="1"/>
  <c r="BB34" i="334"/>
  <c r="AS58" i="338"/>
  <c r="BG59" i="339"/>
  <c r="BD58" i="339"/>
  <c r="D82" i="339" s="1"/>
  <c r="BB57" i="339"/>
  <c r="BT29" i="339" s="1"/>
  <c r="CA15" i="339" s="1"/>
  <c r="CF18" i="339" s="1"/>
  <c r="BG56" i="339"/>
  <c r="BE59" i="339"/>
  <c r="BB58" i="339"/>
  <c r="C82" i="339" s="1"/>
  <c r="BG57" i="339"/>
  <c r="BE56" i="339"/>
  <c r="BD59" i="339"/>
  <c r="BG58" i="339"/>
  <c r="G82" i="339" s="1"/>
  <c r="BE57" i="339"/>
  <c r="BD56" i="339"/>
  <c r="BB59" i="339"/>
  <c r="BE58" i="339"/>
  <c r="E82" i="339" s="1"/>
  <c r="BD57" i="339"/>
  <c r="BB56" i="339"/>
  <c r="AS70" i="330"/>
  <c r="BE36" i="333"/>
  <c r="E80" i="333" s="1"/>
  <c r="BG36" i="333"/>
  <c r="G80" i="333" s="1"/>
  <c r="BB36" i="333"/>
  <c r="C80" i="333" s="1"/>
  <c r="BD36" i="333"/>
  <c r="D80" i="333" s="1"/>
  <c r="H80" i="333" s="1"/>
  <c r="J80" i="333" s="1"/>
  <c r="AR50" i="335"/>
  <c r="AS67" i="331"/>
  <c r="BE70" i="337"/>
  <c r="BD69" i="337"/>
  <c r="D83" i="337" s="1"/>
  <c r="H83" i="337" s="1"/>
  <c r="J83" i="337" s="1"/>
  <c r="BB68" i="337"/>
  <c r="BT37" i="337" s="1"/>
  <c r="CA39" i="337" s="1"/>
  <c r="CF35" i="337" s="1"/>
  <c r="CK24" i="337" s="1"/>
  <c r="CQ23" i="337" s="1"/>
  <c r="BE67" i="337"/>
  <c r="BD70" i="337"/>
  <c r="BB69" i="337"/>
  <c r="C83" i="337" s="1"/>
  <c r="BG68" i="337"/>
  <c r="BD67" i="337"/>
  <c r="BG67" i="337"/>
  <c r="BG70" i="337"/>
  <c r="BG69" i="337"/>
  <c r="G83" i="337" s="1"/>
  <c r="BE68" i="337"/>
  <c r="BB67" i="337"/>
  <c r="BB70" i="337"/>
  <c r="BE69" i="337"/>
  <c r="E83" i="337" s="1"/>
  <c r="BD68" i="337"/>
  <c r="BG26" i="333"/>
  <c r="BB25" i="333"/>
  <c r="C79" i="333" s="1"/>
  <c r="BD24" i="333"/>
  <c r="BG23" i="333"/>
  <c r="BE26" i="333"/>
  <c r="BG25" i="333"/>
  <c r="G79" i="333" s="1"/>
  <c r="BB24" i="333"/>
  <c r="BT13" i="333" s="1"/>
  <c r="CA31" i="333" s="1"/>
  <c r="CF34" i="333" s="1"/>
  <c r="BE23" i="333"/>
  <c r="BD26" i="333"/>
  <c r="BE25" i="333"/>
  <c r="E79" i="333" s="1"/>
  <c r="BG24" i="333"/>
  <c r="BD23" i="333"/>
  <c r="BB26" i="333"/>
  <c r="BD25" i="333"/>
  <c r="D79" i="333" s="1"/>
  <c r="H79" i="333" s="1"/>
  <c r="J79" i="333" s="1"/>
  <c r="BE24" i="333"/>
  <c r="BB23" i="333"/>
  <c r="BB15" i="337"/>
  <c r="BB14" i="337"/>
  <c r="C78" i="337" s="1"/>
  <c r="BB13" i="337"/>
  <c r="BT12" i="337" s="1"/>
  <c r="BB12" i="337"/>
  <c r="BG15" i="337"/>
  <c r="BG14" i="337"/>
  <c r="G78" i="337" s="1"/>
  <c r="BG13" i="337"/>
  <c r="BG12" i="337"/>
  <c r="BE15" i="337"/>
  <c r="BE14" i="337"/>
  <c r="E78" i="337" s="1"/>
  <c r="BE13" i="337"/>
  <c r="BE12" i="337"/>
  <c r="BD15" i="337"/>
  <c r="BD14" i="337"/>
  <c r="D78" i="337" s="1"/>
  <c r="BD13" i="337"/>
  <c r="BD12" i="337"/>
  <c r="AS14" i="334"/>
  <c r="BB37" i="332"/>
  <c r="BB36" i="332"/>
  <c r="C80" i="332" s="1"/>
  <c r="BB35" i="332"/>
  <c r="BT17" i="332" s="1"/>
  <c r="BB34" i="332"/>
  <c r="BG37" i="332"/>
  <c r="BG36" i="332"/>
  <c r="G80" i="332" s="1"/>
  <c r="BG35" i="332"/>
  <c r="BG34" i="332"/>
  <c r="BE37" i="332"/>
  <c r="BE36" i="332"/>
  <c r="E80" i="332" s="1"/>
  <c r="BE35" i="332"/>
  <c r="BE34" i="332"/>
  <c r="BD37" i="332"/>
  <c r="BD36" i="332"/>
  <c r="D80" i="332" s="1"/>
  <c r="H80" i="332" s="1"/>
  <c r="J80" i="332" s="1"/>
  <c r="BD35" i="332"/>
  <c r="BD34" i="332"/>
  <c r="BD59" i="332"/>
  <c r="BG58" i="332"/>
  <c r="G82" i="332" s="1"/>
  <c r="BE57" i="332"/>
  <c r="BD56" i="332"/>
  <c r="BB59" i="332"/>
  <c r="BE58" i="332"/>
  <c r="E82" i="332" s="1"/>
  <c r="BD57" i="332"/>
  <c r="BB56" i="332"/>
  <c r="BG59" i="332"/>
  <c r="BD58" i="332"/>
  <c r="D82" i="332" s="1"/>
  <c r="H82" i="332" s="1"/>
  <c r="J82" i="332" s="1"/>
  <c r="BB57" i="332"/>
  <c r="BT29" i="332" s="1"/>
  <c r="CA15" i="332" s="1"/>
  <c r="CF18" i="332" s="1"/>
  <c r="BG56" i="332"/>
  <c r="BE59" i="332"/>
  <c r="BB58" i="332"/>
  <c r="C82" i="332" s="1"/>
  <c r="BG57" i="332"/>
  <c r="BE56" i="332"/>
  <c r="BD37" i="338"/>
  <c r="BD36" i="338"/>
  <c r="D80" i="338" s="1"/>
  <c r="BB37" i="338"/>
  <c r="BB36" i="338"/>
  <c r="C80" i="338" s="1"/>
  <c r="BG35" i="338"/>
  <c r="BG34" i="338"/>
  <c r="BG37" i="338"/>
  <c r="BE35" i="338"/>
  <c r="BE34" i="338"/>
  <c r="BE37" i="338"/>
  <c r="BG36" i="338"/>
  <c r="G80" i="338" s="1"/>
  <c r="BD35" i="338"/>
  <c r="BD34" i="338"/>
  <c r="BE36" i="338"/>
  <c r="E80" i="338" s="1"/>
  <c r="BB35" i="338"/>
  <c r="BT17" i="338" s="1"/>
  <c r="BB34" i="338"/>
  <c r="BB35" i="330"/>
  <c r="BT17" i="330" s="1"/>
  <c r="BD35" i="330"/>
  <c r="BE35" i="330"/>
  <c r="BG35" i="330"/>
  <c r="BG37" i="329"/>
  <c r="BG36" i="329"/>
  <c r="G80" i="329" s="1"/>
  <c r="BG35" i="329"/>
  <c r="BG34" i="329"/>
  <c r="BE37" i="329"/>
  <c r="BE36" i="329"/>
  <c r="E80" i="329" s="1"/>
  <c r="BE35" i="329"/>
  <c r="BE34" i="329"/>
  <c r="BD37" i="329"/>
  <c r="BD36" i="329"/>
  <c r="D80" i="329" s="1"/>
  <c r="H80" i="329" s="1"/>
  <c r="J80" i="329" s="1"/>
  <c r="BD35" i="329"/>
  <c r="BD34" i="329"/>
  <c r="BB37" i="329"/>
  <c r="BB36" i="329"/>
  <c r="C80" i="329" s="1"/>
  <c r="BB35" i="329"/>
  <c r="BT17" i="329" s="1"/>
  <c r="BB34" i="329"/>
  <c r="F84" i="329"/>
  <c r="BT40" i="329"/>
  <c r="AR72" i="329"/>
  <c r="BB70" i="329"/>
  <c r="BG69" i="329"/>
  <c r="G83" i="329" s="1"/>
  <c r="BE68" i="329"/>
  <c r="BB67" i="329"/>
  <c r="BG70" i="329"/>
  <c r="BE69" i="329"/>
  <c r="E83" i="329" s="1"/>
  <c r="BD68" i="329"/>
  <c r="BG67" i="329"/>
  <c r="BE70" i="329"/>
  <c r="BD69" i="329"/>
  <c r="D83" i="329" s="1"/>
  <c r="H83" i="329" s="1"/>
  <c r="J83" i="329" s="1"/>
  <c r="BB68" i="329"/>
  <c r="BT37" i="329" s="1"/>
  <c r="CA39" i="329" s="1"/>
  <c r="CF35" i="329" s="1"/>
  <c r="CK24" i="329" s="1"/>
  <c r="CQ23" i="329" s="1"/>
  <c r="BE67" i="329"/>
  <c r="BD70" i="329"/>
  <c r="BB69" i="329"/>
  <c r="C83" i="329" s="1"/>
  <c r="BG68" i="329"/>
  <c r="BD67" i="329"/>
  <c r="BB26" i="337"/>
  <c r="BD25" i="337"/>
  <c r="D79" i="337" s="1"/>
  <c r="BE24" i="337"/>
  <c r="BB23" i="337"/>
  <c r="BG26" i="337"/>
  <c r="BB25" i="337"/>
  <c r="C79" i="337" s="1"/>
  <c r="BD24" i="337"/>
  <c r="BG23" i="337"/>
  <c r="BE26" i="337"/>
  <c r="BG25" i="337"/>
  <c r="G79" i="337" s="1"/>
  <c r="BB24" i="337"/>
  <c r="BT13" i="337" s="1"/>
  <c r="CA31" i="337" s="1"/>
  <c r="CF34" i="337" s="1"/>
  <c r="BE23" i="337"/>
  <c r="BD26" i="337"/>
  <c r="BE25" i="337"/>
  <c r="E79" i="337" s="1"/>
  <c r="BG24" i="337"/>
  <c r="BD23" i="337"/>
  <c r="BG15" i="333"/>
  <c r="BG14" i="333"/>
  <c r="G78" i="333" s="1"/>
  <c r="BG13" i="333"/>
  <c r="BG12" i="333"/>
  <c r="BE15" i="333"/>
  <c r="BE14" i="333"/>
  <c r="E78" i="333" s="1"/>
  <c r="BE13" i="333"/>
  <c r="BE12" i="333"/>
  <c r="BD15" i="333"/>
  <c r="BD14" i="333"/>
  <c r="D78" i="333" s="1"/>
  <c r="H78" i="333" s="1"/>
  <c r="J78" i="333" s="1"/>
  <c r="BD13" i="333"/>
  <c r="BD12" i="333"/>
  <c r="BB15" i="333"/>
  <c r="BB14" i="333"/>
  <c r="C78" i="333" s="1"/>
  <c r="BB13" i="333"/>
  <c r="BT12" i="333" s="1"/>
  <c r="BB12" i="333"/>
  <c r="BE70" i="334"/>
  <c r="BD69" i="334"/>
  <c r="D83" i="334" s="1"/>
  <c r="BB68" i="334"/>
  <c r="BT37" i="334" s="1"/>
  <c r="CA39" i="334" s="1"/>
  <c r="CF35" i="334" s="1"/>
  <c r="CK24" i="334" s="1"/>
  <c r="CQ23" i="334" s="1"/>
  <c r="BE67" i="334"/>
  <c r="BD70" i="334"/>
  <c r="BB69" i="334"/>
  <c r="C83" i="334" s="1"/>
  <c r="BG68" i="334"/>
  <c r="BD67" i="334"/>
  <c r="BB70" i="334"/>
  <c r="BG69" i="334"/>
  <c r="G83" i="334" s="1"/>
  <c r="BE68" i="334"/>
  <c r="BB67" i="334"/>
  <c r="BG70" i="334"/>
  <c r="BE69" i="334"/>
  <c r="E83" i="334" s="1"/>
  <c r="BD68" i="334"/>
  <c r="BG67" i="334"/>
  <c r="AS70" i="338"/>
  <c r="AS56" i="335"/>
  <c r="BE67" i="332"/>
  <c r="BG67" i="332"/>
  <c r="BD67" i="332"/>
  <c r="BB67" i="332"/>
  <c r="BG48" i="339"/>
  <c r="BE47" i="339"/>
  <c r="E81" i="339" s="1"/>
  <c r="BD46" i="339"/>
  <c r="BB45" i="339"/>
  <c r="BE48" i="339"/>
  <c r="BD48" i="339"/>
  <c r="BB47" i="339"/>
  <c r="C81" i="339" s="1"/>
  <c r="BG46" i="339"/>
  <c r="BB48" i="339"/>
  <c r="BG47" i="339"/>
  <c r="G81" i="339" s="1"/>
  <c r="BE46" i="339"/>
  <c r="BD45" i="339"/>
  <c r="BE45" i="339"/>
  <c r="BD47" i="339"/>
  <c r="D81" i="339" s="1"/>
  <c r="H81" i="339" s="1"/>
  <c r="J81" i="339" s="1"/>
  <c r="BB46" i="339"/>
  <c r="BT28" i="339" s="1"/>
  <c r="BG45" i="339"/>
  <c r="BG37" i="339"/>
  <c r="BG36" i="339"/>
  <c r="G80" i="339" s="1"/>
  <c r="BG35" i="339"/>
  <c r="BG34" i="339"/>
  <c r="BE37" i="339"/>
  <c r="BE36" i="339"/>
  <c r="E80" i="339" s="1"/>
  <c r="BE35" i="339"/>
  <c r="BE34" i="339"/>
  <c r="BD37" i="339"/>
  <c r="BD36" i="339"/>
  <c r="D80" i="339" s="1"/>
  <c r="H80" i="339" s="1"/>
  <c r="J80" i="339" s="1"/>
  <c r="BD35" i="339"/>
  <c r="BD34" i="339"/>
  <c r="BB37" i="339"/>
  <c r="BB36" i="339"/>
  <c r="C80" i="339" s="1"/>
  <c r="BB35" i="339"/>
  <c r="BT17" i="339" s="1"/>
  <c r="BB34" i="339"/>
  <c r="BE15" i="332"/>
  <c r="BE14" i="332"/>
  <c r="E78" i="332" s="1"/>
  <c r="BE13" i="332"/>
  <c r="BE12" i="332"/>
  <c r="BD15" i="332"/>
  <c r="BD14" i="332"/>
  <c r="D78" i="332" s="1"/>
  <c r="BD13" i="332"/>
  <c r="BD12" i="332"/>
  <c r="BB15" i="332"/>
  <c r="BB14" i="332"/>
  <c r="C78" i="332" s="1"/>
  <c r="BB13" i="332"/>
  <c r="BT12" i="332" s="1"/>
  <c r="BB12" i="332"/>
  <c r="BG15" i="332"/>
  <c r="BG14" i="332"/>
  <c r="G78" i="332" s="1"/>
  <c r="BG13" i="332"/>
  <c r="BG12" i="332"/>
  <c r="AS48" i="335"/>
  <c r="BD13" i="334"/>
  <c r="BD12" i="334"/>
  <c r="BB13" i="334"/>
  <c r="BT12" i="334" s="1"/>
  <c r="BB12" i="334"/>
  <c r="BE12" i="334"/>
  <c r="BG14" i="334"/>
  <c r="G78" i="334" s="1"/>
  <c r="BG12" i="334"/>
  <c r="BG70" i="339"/>
  <c r="BE69" i="339"/>
  <c r="E83" i="339" s="1"/>
  <c r="BD68" i="339"/>
  <c r="BG67" i="339"/>
  <c r="BE70" i="339"/>
  <c r="BD69" i="339"/>
  <c r="D83" i="339" s="1"/>
  <c r="BB68" i="339"/>
  <c r="BT37" i="339" s="1"/>
  <c r="CA39" i="339" s="1"/>
  <c r="CF35" i="339" s="1"/>
  <c r="CK24" i="339" s="1"/>
  <c r="CQ23" i="339" s="1"/>
  <c r="BE67" i="339"/>
  <c r="BD70" i="339"/>
  <c r="BB69" i="339"/>
  <c r="C83" i="339" s="1"/>
  <c r="BG68" i="339"/>
  <c r="BD67" i="339"/>
  <c r="BB70" i="339"/>
  <c r="BG69" i="339"/>
  <c r="G83" i="339" s="1"/>
  <c r="BE68" i="339"/>
  <c r="BB67" i="339"/>
  <c r="AS57" i="340"/>
  <c r="AS56" i="340"/>
  <c r="AR61" i="340"/>
  <c r="AS70" i="331"/>
  <c r="K90" i="330"/>
  <c r="BT36" i="330"/>
  <c r="BG59" i="336"/>
  <c r="BD58" i="336"/>
  <c r="D82" i="336" s="1"/>
  <c r="BE59" i="336"/>
  <c r="BD59" i="336"/>
  <c r="BB59" i="336"/>
  <c r="BE58" i="336"/>
  <c r="E82" i="336" s="1"/>
  <c r="BD57" i="336"/>
  <c r="BE56" i="336"/>
  <c r="BG57" i="336"/>
  <c r="BD56" i="336"/>
  <c r="BG58" i="336"/>
  <c r="G82" i="336" s="1"/>
  <c r="BE57" i="336"/>
  <c r="BB56" i="336"/>
  <c r="BB58" i="336"/>
  <c r="C82" i="336" s="1"/>
  <c r="BB57" i="336"/>
  <c r="BT29" i="336" s="1"/>
  <c r="CA15" i="336" s="1"/>
  <c r="CF18" i="336" s="1"/>
  <c r="BG56" i="336"/>
  <c r="BE26" i="332"/>
  <c r="BG25" i="332"/>
  <c r="G79" i="332" s="1"/>
  <c r="BB24" i="332"/>
  <c r="BT13" i="332" s="1"/>
  <c r="CA31" i="332" s="1"/>
  <c r="CF34" i="332" s="1"/>
  <c r="BE23" i="332"/>
  <c r="BD26" i="332"/>
  <c r="BE25" i="332"/>
  <c r="E79" i="332" s="1"/>
  <c r="BG24" i="332"/>
  <c r="BD23" i="332"/>
  <c r="BB26" i="332"/>
  <c r="BD25" i="332"/>
  <c r="D79" i="332" s="1"/>
  <c r="H79" i="332" s="1"/>
  <c r="J79" i="332" s="1"/>
  <c r="BE24" i="332"/>
  <c r="BB23" i="332"/>
  <c r="BG26" i="332"/>
  <c r="BB25" i="332"/>
  <c r="C79" i="332" s="1"/>
  <c r="BD24" i="332"/>
  <c r="BG23" i="332"/>
  <c r="AS68" i="331"/>
  <c r="BE37" i="333"/>
  <c r="BG37" i="333"/>
  <c r="BB37" i="333"/>
  <c r="AS45" i="335"/>
  <c r="AR72" i="331"/>
  <c r="AS68" i="338"/>
  <c r="BD26" i="334"/>
  <c r="BE25" i="334"/>
  <c r="E79" i="334" s="1"/>
  <c r="BG24" i="334"/>
  <c r="BD23" i="334"/>
  <c r="BB26" i="334"/>
  <c r="BD25" i="334"/>
  <c r="D79" i="334" s="1"/>
  <c r="H79" i="334" s="1"/>
  <c r="J79" i="334" s="1"/>
  <c r="BE24" i="334"/>
  <c r="BB23" i="334"/>
  <c r="BG23" i="334"/>
  <c r="BG26" i="334"/>
  <c r="BE23" i="334"/>
  <c r="BE26" i="334"/>
  <c r="BG25" i="334"/>
  <c r="G79" i="334" s="1"/>
  <c r="BD24" i="334"/>
  <c r="BB25" i="334"/>
  <c r="C79" i="334" s="1"/>
  <c r="BB24" i="334"/>
  <c r="BT13" i="334" s="1"/>
  <c r="CA31" i="334" s="1"/>
  <c r="CF34" i="334" s="1"/>
  <c r="BD15" i="330"/>
  <c r="BD14" i="330"/>
  <c r="D78" i="330" s="1"/>
  <c r="BD13" i="330"/>
  <c r="BD12" i="330"/>
  <c r="BB15" i="330"/>
  <c r="BB14" i="330"/>
  <c r="C78" i="330" s="1"/>
  <c r="BB13" i="330"/>
  <c r="BT12" i="330" s="1"/>
  <c r="BB12" i="330"/>
  <c r="BG15" i="330"/>
  <c r="BG14" i="330"/>
  <c r="G78" i="330" s="1"/>
  <c r="BG13" i="330"/>
  <c r="BG12" i="330"/>
  <c r="BE15" i="330"/>
  <c r="BE14" i="330"/>
  <c r="E78" i="330" s="1"/>
  <c r="BE13" i="330"/>
  <c r="BE12" i="330"/>
  <c r="AS67" i="338"/>
  <c r="BE26" i="331"/>
  <c r="BG25" i="331"/>
  <c r="G79" i="331" s="1"/>
  <c r="BB24" i="331"/>
  <c r="BT13" i="331" s="1"/>
  <c r="CA31" i="331" s="1"/>
  <c r="CF34" i="331" s="1"/>
  <c r="BE23" i="331"/>
  <c r="BD26" i="331"/>
  <c r="BE25" i="331"/>
  <c r="E79" i="331" s="1"/>
  <c r="BG24" i="331"/>
  <c r="BD23" i="331"/>
  <c r="BB26" i="331"/>
  <c r="BD25" i="331"/>
  <c r="D79" i="331" s="1"/>
  <c r="H79" i="331" s="1"/>
  <c r="J79" i="331" s="1"/>
  <c r="BE24" i="331"/>
  <c r="BB23" i="331"/>
  <c r="BG26" i="331"/>
  <c r="BB25" i="331"/>
  <c r="C79" i="331" s="1"/>
  <c r="BD24" i="331"/>
  <c r="BG23" i="331"/>
  <c r="BG48" i="337"/>
  <c r="BE47" i="337"/>
  <c r="E81" i="337" s="1"/>
  <c r="BD46" i="337"/>
  <c r="BB45" i="337"/>
  <c r="BE48" i="337"/>
  <c r="BD47" i="337"/>
  <c r="D81" i="337" s="1"/>
  <c r="BB46" i="337"/>
  <c r="BT28" i="337" s="1"/>
  <c r="BG45" i="337"/>
  <c r="BD48" i="337"/>
  <c r="BB47" i="337"/>
  <c r="C81" i="337" s="1"/>
  <c r="BG46" i="337"/>
  <c r="BE45" i="337"/>
  <c r="BB48" i="337"/>
  <c r="BG47" i="337"/>
  <c r="G81" i="337" s="1"/>
  <c r="BE46" i="337"/>
  <c r="BD45" i="337"/>
  <c r="D84" i="337"/>
  <c r="K89" i="337"/>
  <c r="BT20" i="337"/>
  <c r="BD37" i="340"/>
  <c r="BD36" i="340"/>
  <c r="D80" i="340" s="1"/>
  <c r="H80" i="340" s="1"/>
  <c r="J80" i="340" s="1"/>
  <c r="BD35" i="340"/>
  <c r="BB37" i="340"/>
  <c r="BB36" i="340"/>
  <c r="C80" i="340" s="1"/>
  <c r="BB35" i="340"/>
  <c r="BT17" i="340" s="1"/>
  <c r="BB34" i="340"/>
  <c r="BG37" i="340"/>
  <c r="BG36" i="340"/>
  <c r="G80" i="340" s="1"/>
  <c r="BG35" i="340"/>
  <c r="BG34" i="340"/>
  <c r="BE35" i="340"/>
  <c r="BD34" i="340"/>
  <c r="BE37" i="340"/>
  <c r="BE36" i="340"/>
  <c r="E80" i="340" s="1"/>
  <c r="BE34" i="340"/>
  <c r="BB36" i="330"/>
  <c r="C80" i="330" s="1"/>
  <c r="BD36" i="330"/>
  <c r="D80" i="330" s="1"/>
  <c r="H80" i="330" s="1"/>
  <c r="J80" i="330" s="1"/>
  <c r="BE36" i="330"/>
  <c r="E80" i="330" s="1"/>
  <c r="BD59" i="330"/>
  <c r="BG58" i="330"/>
  <c r="G82" i="330" s="1"/>
  <c r="BE57" i="330"/>
  <c r="BD56" i="330"/>
  <c r="BB59" i="330"/>
  <c r="BE58" i="330"/>
  <c r="E82" i="330" s="1"/>
  <c r="BD57" i="330"/>
  <c r="BB56" i="330"/>
  <c r="BG59" i="330"/>
  <c r="BD58" i="330"/>
  <c r="D82" i="330" s="1"/>
  <c r="H82" i="330" s="1"/>
  <c r="J82" i="330" s="1"/>
  <c r="BB57" i="330"/>
  <c r="BT29" i="330" s="1"/>
  <c r="CA15" i="330" s="1"/>
  <c r="CF18" i="330" s="1"/>
  <c r="BG56" i="330"/>
  <c r="BE59" i="330"/>
  <c r="BB58" i="330"/>
  <c r="C82" i="330" s="1"/>
  <c r="BG57" i="330"/>
  <c r="BE56" i="330"/>
  <c r="BE57" i="329"/>
  <c r="BG57" i="329"/>
  <c r="BB57" i="329"/>
  <c r="BT29" i="329" s="1"/>
  <c r="CA15" i="329" s="1"/>
  <c r="CF18" i="329" s="1"/>
  <c r="AS70" i="332"/>
  <c r="BE70" i="332" s="1"/>
  <c r="AR72" i="328"/>
  <c r="AS67" i="328"/>
  <c r="BD45" i="328"/>
  <c r="BB45" i="328"/>
  <c r="BG45" i="328"/>
  <c r="BE45" i="328"/>
  <c r="AS70" i="328"/>
  <c r="BJ79" i="328"/>
  <c r="BL79" i="328"/>
  <c r="BK79" i="328"/>
  <c r="H99" i="328"/>
  <c r="H98" i="328"/>
  <c r="H97" i="328"/>
  <c r="H89" i="328"/>
  <c r="F88" i="328"/>
  <c r="F86" i="328"/>
  <c r="F96" i="328"/>
  <c r="F91" i="328"/>
  <c r="H90" i="328"/>
  <c r="F87" i="328"/>
  <c r="K88" i="328"/>
  <c r="C84" i="328"/>
  <c r="BT24" i="328"/>
  <c r="AS68" i="328"/>
  <c r="AR50" i="328"/>
  <c r="AS35" i="328"/>
  <c r="AR39" i="328"/>
  <c r="AS34" i="328"/>
  <c r="AS36" i="328"/>
  <c r="AS37" i="328"/>
  <c r="AR61" i="328"/>
  <c r="AS56" i="328"/>
  <c r="BB15" i="328"/>
  <c r="BB14" i="328"/>
  <c r="C78" i="328" s="1"/>
  <c r="BB13" i="328"/>
  <c r="BT12" i="328" s="1"/>
  <c r="BB12" i="328"/>
  <c r="BD14" i="328"/>
  <c r="D78" i="328" s="1"/>
  <c r="BG15" i="328"/>
  <c r="BG14" i="328"/>
  <c r="G78" i="328" s="1"/>
  <c r="BG13" i="328"/>
  <c r="BG12" i="328"/>
  <c r="BD13" i="328"/>
  <c r="BD12" i="328"/>
  <c r="BE15" i="328"/>
  <c r="BE14" i="328"/>
  <c r="E78" i="328" s="1"/>
  <c r="BE13" i="328"/>
  <c r="BE12" i="328"/>
  <c r="BD15" i="328"/>
  <c r="AS69" i="328"/>
  <c r="AS48" i="328"/>
  <c r="BE46" i="328" s="1"/>
  <c r="AS57" i="328"/>
  <c r="AR50" i="327"/>
  <c r="AS45" i="327"/>
  <c r="AS47" i="327"/>
  <c r="AS36" i="327"/>
  <c r="AS35" i="327"/>
  <c r="AR39" i="327"/>
  <c r="BG15" i="327"/>
  <c r="BG14" i="327"/>
  <c r="G78" i="327" s="1"/>
  <c r="BG13" i="327"/>
  <c r="BG12" i="327"/>
  <c r="BB15" i="327"/>
  <c r="BB12" i="327"/>
  <c r="BE15" i="327"/>
  <c r="BE14" i="327"/>
  <c r="E78" i="327" s="1"/>
  <c r="BE13" i="327"/>
  <c r="BE12" i="327"/>
  <c r="BD15" i="327"/>
  <c r="BD14" i="327"/>
  <c r="D78" i="327" s="1"/>
  <c r="H78" i="327" s="1"/>
  <c r="J78" i="327" s="1"/>
  <c r="BD13" i="327"/>
  <c r="BD12" i="327"/>
  <c r="BB14" i="327"/>
  <c r="C78" i="327" s="1"/>
  <c r="BB13" i="327"/>
  <c r="BT12" i="327" s="1"/>
  <c r="AS37" i="327"/>
  <c r="BB59" i="327"/>
  <c r="BE58" i="327"/>
  <c r="E82" i="327" s="1"/>
  <c r="BD57" i="327"/>
  <c r="BB56" i="327"/>
  <c r="BG59" i="327"/>
  <c r="BD58" i="327"/>
  <c r="D82" i="327" s="1"/>
  <c r="H82" i="327" s="1"/>
  <c r="J82" i="327" s="1"/>
  <c r="BB57" i="327"/>
  <c r="BT29" i="327" s="1"/>
  <c r="CA15" i="327" s="1"/>
  <c r="CF18" i="327" s="1"/>
  <c r="BG56" i="327"/>
  <c r="BE59" i="327"/>
  <c r="BB58" i="327"/>
  <c r="C82" i="327" s="1"/>
  <c r="BG57" i="327"/>
  <c r="BE56" i="327"/>
  <c r="BG58" i="327"/>
  <c r="G82" i="327" s="1"/>
  <c r="BD59" i="327"/>
  <c r="BE57" i="327"/>
  <c r="BD56" i="327"/>
  <c r="AS69" i="327"/>
  <c r="AR72" i="327"/>
  <c r="BG26" i="327"/>
  <c r="BB25" i="327"/>
  <c r="C79" i="327" s="1"/>
  <c r="BD24" i="327"/>
  <c r="BG23" i="327"/>
  <c r="BB26" i="327"/>
  <c r="BE26" i="327"/>
  <c r="BG25" i="327"/>
  <c r="G79" i="327" s="1"/>
  <c r="BB24" i="327"/>
  <c r="BT13" i="327" s="1"/>
  <c r="CA31" i="327" s="1"/>
  <c r="CF34" i="327" s="1"/>
  <c r="BE23" i="327"/>
  <c r="BD26" i="327"/>
  <c r="BE25" i="327"/>
  <c r="E79" i="327" s="1"/>
  <c r="BG24" i="327"/>
  <c r="BD23" i="327"/>
  <c r="BD25" i="327"/>
  <c r="D79" i="327" s="1"/>
  <c r="BE24" i="327"/>
  <c r="BB23" i="327"/>
  <c r="BB37" i="327"/>
  <c r="BB36" i="327"/>
  <c r="C80" i="327" s="1"/>
  <c r="BB35" i="327"/>
  <c r="BT17" i="327" s="1"/>
  <c r="BB34" i="327"/>
  <c r="BG37" i="327"/>
  <c r="BG36" i="327"/>
  <c r="G80" i="327" s="1"/>
  <c r="BE37" i="327"/>
  <c r="BE36" i="327"/>
  <c r="E80" i="327" s="1"/>
  <c r="BE34" i="327"/>
  <c r="BD36" i="327"/>
  <c r="D80" i="327" s="1"/>
  <c r="BG34" i="327"/>
  <c r="BG35" i="327"/>
  <c r="BD34" i="327"/>
  <c r="BD35" i="327"/>
  <c r="BD37" i="327"/>
  <c r="BE35" i="327"/>
  <c r="AS67" i="327"/>
  <c r="BB15" i="326"/>
  <c r="BB14" i="326"/>
  <c r="C78" i="326" s="1"/>
  <c r="BB13" i="326"/>
  <c r="BT12" i="326" s="1"/>
  <c r="BB12" i="326"/>
  <c r="BD14" i="326"/>
  <c r="D78" i="326" s="1"/>
  <c r="BD12" i="326"/>
  <c r="BG15" i="326"/>
  <c r="BG14" i="326"/>
  <c r="G78" i="326" s="1"/>
  <c r="BG13" i="326"/>
  <c r="BG12" i="326"/>
  <c r="BD13" i="326"/>
  <c r="BE15" i="326"/>
  <c r="BE14" i="326"/>
  <c r="E78" i="326" s="1"/>
  <c r="BE13" i="326"/>
  <c r="BE12" i="326"/>
  <c r="BD15" i="326"/>
  <c r="AS45" i="326"/>
  <c r="AR50" i="326"/>
  <c r="AS46" i="326"/>
  <c r="BB26" i="326"/>
  <c r="BD25" i="326"/>
  <c r="D79" i="326" s="1"/>
  <c r="BE24" i="326"/>
  <c r="BB23" i="326"/>
  <c r="BG24" i="326"/>
  <c r="BG26" i="326"/>
  <c r="BB25" i="326"/>
  <c r="C79" i="326" s="1"/>
  <c r="BD24" i="326"/>
  <c r="BG23" i="326"/>
  <c r="BD23" i="326"/>
  <c r="BE26" i="326"/>
  <c r="BG25" i="326"/>
  <c r="G79" i="326" s="1"/>
  <c r="BB24" i="326"/>
  <c r="BT13" i="326" s="1"/>
  <c r="CA31" i="326" s="1"/>
  <c r="CF34" i="326" s="1"/>
  <c r="BE23" i="326"/>
  <c r="BD26" i="326"/>
  <c r="BE25" i="326"/>
  <c r="E79" i="326" s="1"/>
  <c r="AS47" i="326"/>
  <c r="BD59" i="326"/>
  <c r="BG58" i="326"/>
  <c r="G82" i="326" s="1"/>
  <c r="BE57" i="326"/>
  <c r="BD56" i="326"/>
  <c r="BB59" i="326"/>
  <c r="BE58" i="326"/>
  <c r="E82" i="326" s="1"/>
  <c r="BD57" i="326"/>
  <c r="BB56" i="326"/>
  <c r="BG59" i="326"/>
  <c r="BD58" i="326"/>
  <c r="D82" i="326" s="1"/>
  <c r="H82" i="326" s="1"/>
  <c r="J82" i="326" s="1"/>
  <c r="BB57" i="326"/>
  <c r="BT29" i="326" s="1"/>
  <c r="CA15" i="326" s="1"/>
  <c r="CF18" i="326" s="1"/>
  <c r="BG56" i="326"/>
  <c r="BE56" i="326"/>
  <c r="BB58" i="326"/>
  <c r="C82" i="326" s="1"/>
  <c r="BG57" i="326"/>
  <c r="BE59" i="326"/>
  <c r="AS34" i="326"/>
  <c r="AR39" i="326"/>
  <c r="AS37" i="326"/>
  <c r="AS36" i="326"/>
  <c r="AR72" i="326"/>
  <c r="AS67" i="326"/>
  <c r="AR39" i="323"/>
  <c r="AS34" i="323"/>
  <c r="AS37" i="323"/>
  <c r="AS36" i="323"/>
  <c r="AS35" i="323"/>
  <c r="BD34" i="324"/>
  <c r="BB34" i="324"/>
  <c r="BG34" i="324"/>
  <c r="BE34" i="324"/>
  <c r="BD59" i="320"/>
  <c r="BB58" i="320"/>
  <c r="C82" i="320" s="1"/>
  <c r="BG57" i="320"/>
  <c r="BE56" i="320"/>
  <c r="BG59" i="320"/>
  <c r="BG58" i="320"/>
  <c r="G82" i="320" s="1"/>
  <c r="BE57" i="320"/>
  <c r="BD56" i="320"/>
  <c r="BE59" i="320"/>
  <c r="BE58" i="320"/>
  <c r="E82" i="320" s="1"/>
  <c r="BD57" i="320"/>
  <c r="BB56" i="320"/>
  <c r="BB59" i="320"/>
  <c r="BD58" i="320"/>
  <c r="D82" i="320" s="1"/>
  <c r="H82" i="320" s="1"/>
  <c r="J82" i="320" s="1"/>
  <c r="BB57" i="320"/>
  <c r="BT29" i="320" s="1"/>
  <c r="CA15" i="320" s="1"/>
  <c r="CF18" i="320" s="1"/>
  <c r="BG56" i="320"/>
  <c r="AR39" i="324"/>
  <c r="BB15" i="324"/>
  <c r="BB14" i="324"/>
  <c r="C78" i="324" s="1"/>
  <c r="BB13" i="324"/>
  <c r="BT12" i="324" s="1"/>
  <c r="BB12" i="324"/>
  <c r="BG15" i="324"/>
  <c r="BG14" i="324"/>
  <c r="G78" i="324" s="1"/>
  <c r="BG13" i="324"/>
  <c r="BG12" i="324"/>
  <c r="BE15" i="324"/>
  <c r="BE14" i="324"/>
  <c r="E78" i="324" s="1"/>
  <c r="BE13" i="324"/>
  <c r="BE12" i="324"/>
  <c r="BD14" i="324"/>
  <c r="D78" i="324" s="1"/>
  <c r="H78" i="324" s="1"/>
  <c r="J78" i="324" s="1"/>
  <c r="BD12" i="324"/>
  <c r="BD13" i="324"/>
  <c r="BD15" i="324"/>
  <c r="AR72" i="324"/>
  <c r="AS67" i="324"/>
  <c r="AS26" i="320"/>
  <c r="AS24" i="318"/>
  <c r="AS26" i="318"/>
  <c r="AS23" i="318"/>
  <c r="AR28" i="318"/>
  <c r="AS69" i="319"/>
  <c r="AS13" i="318"/>
  <c r="AS15" i="318"/>
  <c r="AR17" i="318"/>
  <c r="AS12" i="318"/>
  <c r="AS67" i="319"/>
  <c r="AS48" i="325"/>
  <c r="BE48" i="321"/>
  <c r="BD47" i="321"/>
  <c r="D81" i="321" s="1"/>
  <c r="BB46" i="321"/>
  <c r="BT28" i="321" s="1"/>
  <c r="BG45" i="321"/>
  <c r="BD48" i="321"/>
  <c r="BB47" i="321"/>
  <c r="C81" i="321" s="1"/>
  <c r="BG46" i="321"/>
  <c r="BE45" i="321"/>
  <c r="BG48" i="321"/>
  <c r="BG47" i="321"/>
  <c r="G81" i="321" s="1"/>
  <c r="BE46" i="321"/>
  <c r="BB48" i="321"/>
  <c r="BE47" i="321"/>
  <c r="E81" i="321" s="1"/>
  <c r="BD46" i="321"/>
  <c r="BD45" i="321"/>
  <c r="BB45" i="321"/>
  <c r="AS57" i="321"/>
  <c r="AS56" i="321"/>
  <c r="AR61" i="321"/>
  <c r="AS58" i="321"/>
  <c r="AS24" i="325"/>
  <c r="AS69" i="320"/>
  <c r="AP71" i="322"/>
  <c r="AR69" i="322" s="1"/>
  <c r="AS37" i="325"/>
  <c r="AS14" i="320"/>
  <c r="AS46" i="325"/>
  <c r="AS24" i="320"/>
  <c r="AS34" i="321"/>
  <c r="BD48" i="318"/>
  <c r="BB47" i="318"/>
  <c r="C81" i="318" s="1"/>
  <c r="BG46" i="318"/>
  <c r="BE45" i="318"/>
  <c r="BD46" i="318"/>
  <c r="BB48" i="318"/>
  <c r="BG47" i="318"/>
  <c r="G81" i="318" s="1"/>
  <c r="BE46" i="318"/>
  <c r="BD45" i="318"/>
  <c r="BG48" i="318"/>
  <c r="BE47" i="318"/>
  <c r="E81" i="318" s="1"/>
  <c r="BB45" i="318"/>
  <c r="BB46" i="318"/>
  <c r="BT28" i="318" s="1"/>
  <c r="BD47" i="318"/>
  <c r="D81" i="318" s="1"/>
  <c r="BE48" i="318"/>
  <c r="BG45" i="318"/>
  <c r="AR61" i="319"/>
  <c r="AS56" i="319"/>
  <c r="AS59" i="319"/>
  <c r="BB37" i="318"/>
  <c r="BB36" i="318"/>
  <c r="C80" i="318" s="1"/>
  <c r="BB35" i="318"/>
  <c r="BT17" i="318" s="1"/>
  <c r="BB34" i="318"/>
  <c r="BE34" i="318"/>
  <c r="BG37" i="318"/>
  <c r="BG36" i="318"/>
  <c r="G80" i="318" s="1"/>
  <c r="BG35" i="318"/>
  <c r="BG34" i="318"/>
  <c r="BE36" i="318"/>
  <c r="E80" i="318" s="1"/>
  <c r="BE37" i="318"/>
  <c r="BE35" i="318"/>
  <c r="BD37" i="318"/>
  <c r="BD36" i="318"/>
  <c r="D80" i="318" s="1"/>
  <c r="H80" i="318" s="1"/>
  <c r="J80" i="318" s="1"/>
  <c r="BD34" i="318"/>
  <c r="BD35" i="318"/>
  <c r="AS67" i="318"/>
  <c r="AR72" i="318"/>
  <c r="AS68" i="318"/>
  <c r="BD59" i="322"/>
  <c r="BG58" i="322"/>
  <c r="G82" i="322" s="1"/>
  <c r="BE57" i="322"/>
  <c r="BD56" i="322"/>
  <c r="BB59" i="322"/>
  <c r="BE58" i="322"/>
  <c r="E82" i="322" s="1"/>
  <c r="BB57" i="322"/>
  <c r="BT29" i="322" s="1"/>
  <c r="CA15" i="322" s="1"/>
  <c r="CF18" i="322" s="1"/>
  <c r="BB56" i="322"/>
  <c r="BD58" i="322"/>
  <c r="D82" i="322" s="1"/>
  <c r="H82" i="322" s="1"/>
  <c r="J82" i="322" s="1"/>
  <c r="BG59" i="322"/>
  <c r="BB58" i="322"/>
  <c r="C82" i="322" s="1"/>
  <c r="BG57" i="322"/>
  <c r="BG56" i="322"/>
  <c r="BD57" i="322"/>
  <c r="BE59" i="322"/>
  <c r="BE56" i="322"/>
  <c r="AS13" i="320"/>
  <c r="AS15" i="320"/>
  <c r="AR17" i="320"/>
  <c r="AS12" i="320"/>
  <c r="BB34" i="325"/>
  <c r="BG34" i="325"/>
  <c r="BD34" i="325"/>
  <c r="BE34" i="325"/>
  <c r="AS26" i="319"/>
  <c r="AS70" i="325"/>
  <c r="BG26" i="323"/>
  <c r="BB25" i="323"/>
  <c r="C79" i="323" s="1"/>
  <c r="BE26" i="323"/>
  <c r="BB24" i="323"/>
  <c r="BT13" i="323" s="1"/>
  <c r="CA31" i="323" s="1"/>
  <c r="CF34" i="323" s="1"/>
  <c r="BE23" i="323"/>
  <c r="BD26" i="323"/>
  <c r="BG25" i="323"/>
  <c r="G79" i="323" s="1"/>
  <c r="BG24" i="323"/>
  <c r="BD23" i="323"/>
  <c r="BB26" i="323"/>
  <c r="BE25" i="323"/>
  <c r="E79" i="323" s="1"/>
  <c r="BE24" i="323"/>
  <c r="BB23" i="323"/>
  <c r="BD24" i="323"/>
  <c r="BD25" i="323"/>
  <c r="D79" i="323" s="1"/>
  <c r="H79" i="323" s="1"/>
  <c r="J79" i="323" s="1"/>
  <c r="BG23" i="323"/>
  <c r="AS69" i="323"/>
  <c r="BD37" i="320"/>
  <c r="BD36" i="320"/>
  <c r="D80" i="320" s="1"/>
  <c r="BD35" i="320"/>
  <c r="BD34" i="320"/>
  <c r="BB37" i="320"/>
  <c r="BB36" i="320"/>
  <c r="C80" i="320" s="1"/>
  <c r="BB35" i="320"/>
  <c r="BT17" i="320" s="1"/>
  <c r="BB34" i="320"/>
  <c r="BG37" i="320"/>
  <c r="BG36" i="320"/>
  <c r="G80" i="320" s="1"/>
  <c r="BE37" i="320"/>
  <c r="BG34" i="320"/>
  <c r="BE36" i="320"/>
  <c r="E80" i="320" s="1"/>
  <c r="BG35" i="320"/>
  <c r="BE34" i="320"/>
  <c r="BE35" i="320"/>
  <c r="AS58" i="324"/>
  <c r="AS36" i="325"/>
  <c r="AS35" i="325"/>
  <c r="BB35" i="325" s="1"/>
  <c r="BT17" i="325" s="1"/>
  <c r="AS69" i="318"/>
  <c r="BD37" i="319"/>
  <c r="BD36" i="319"/>
  <c r="D80" i="319" s="1"/>
  <c r="H80" i="319" s="1"/>
  <c r="J80" i="319" s="1"/>
  <c r="BD35" i="319"/>
  <c r="BG37" i="319"/>
  <c r="BG36" i="319"/>
  <c r="G80" i="319" s="1"/>
  <c r="BG35" i="319"/>
  <c r="BB34" i="319"/>
  <c r="BE37" i="319"/>
  <c r="BE36" i="319"/>
  <c r="E80" i="319" s="1"/>
  <c r="BE35" i="319"/>
  <c r="BG34" i="319"/>
  <c r="BB35" i="319"/>
  <c r="BT17" i="319" s="1"/>
  <c r="BB37" i="319"/>
  <c r="BB36" i="319"/>
  <c r="C80" i="319" s="1"/>
  <c r="BE34" i="319"/>
  <c r="BD34" i="319"/>
  <c r="BE48" i="319"/>
  <c r="BD47" i="319"/>
  <c r="D81" i="319" s="1"/>
  <c r="H81" i="319" s="1"/>
  <c r="J81" i="319" s="1"/>
  <c r="BB46" i="319"/>
  <c r="BT28" i="319" s="1"/>
  <c r="BG45" i="319"/>
  <c r="BG46" i="319"/>
  <c r="BG48" i="319"/>
  <c r="BG47" i="319"/>
  <c r="G81" i="319" s="1"/>
  <c r="BE46" i="319"/>
  <c r="BE45" i="319"/>
  <c r="BD48" i="319"/>
  <c r="BE47" i="319"/>
  <c r="E81" i="319" s="1"/>
  <c r="BD46" i="319"/>
  <c r="BD45" i="319"/>
  <c r="BB47" i="319"/>
  <c r="C81" i="319" s="1"/>
  <c r="BB45" i="319"/>
  <c r="BB48" i="319"/>
  <c r="AR17" i="323"/>
  <c r="AS12" i="323"/>
  <c r="AS14" i="323"/>
  <c r="AS15" i="323"/>
  <c r="AS25" i="324"/>
  <c r="AR28" i="321"/>
  <c r="AS23" i="324"/>
  <c r="AS56" i="325"/>
  <c r="AS67" i="325"/>
  <c r="AS59" i="318"/>
  <c r="BG58" i="318" s="1"/>
  <c r="G82" i="318" s="1"/>
  <c r="AR61" i="318"/>
  <c r="AS58" i="318"/>
  <c r="BD59" i="318" s="1"/>
  <c r="AS70" i="318"/>
  <c r="AS37" i="324"/>
  <c r="AS56" i="324"/>
  <c r="AS35" i="321"/>
  <c r="AS57" i="325"/>
  <c r="AR39" i="321"/>
  <c r="BD56" i="318"/>
  <c r="BB56" i="318"/>
  <c r="BG56" i="318"/>
  <c r="BB57" i="318"/>
  <c r="BT29" i="318" s="1"/>
  <c r="CA15" i="318" s="1"/>
  <c r="CF18" i="318" s="1"/>
  <c r="BE56" i="318"/>
  <c r="BB58" i="318"/>
  <c r="C82" i="318" s="1"/>
  <c r="AS23" i="320"/>
  <c r="AR28" i="320"/>
  <c r="AS25" i="321"/>
  <c r="BD37" i="322"/>
  <c r="BD36" i="322"/>
  <c r="D80" i="322" s="1"/>
  <c r="BD35" i="322"/>
  <c r="BD34" i="322"/>
  <c r="BB37" i="322"/>
  <c r="BB36" i="322"/>
  <c r="C80" i="322" s="1"/>
  <c r="BB35" i="322"/>
  <c r="BT17" i="322" s="1"/>
  <c r="BB34" i="322"/>
  <c r="BG37" i="322"/>
  <c r="BG36" i="322"/>
  <c r="G80" i="322" s="1"/>
  <c r="BG35" i="322"/>
  <c r="BG34" i="322"/>
  <c r="BE36" i="322"/>
  <c r="E80" i="322" s="1"/>
  <c r="BE34" i="322"/>
  <c r="BE35" i="322"/>
  <c r="BE37" i="322"/>
  <c r="AS25" i="319"/>
  <c r="AS23" i="319"/>
  <c r="AR28" i="319"/>
  <c r="AS46" i="323"/>
  <c r="AS48" i="323"/>
  <c r="AS68" i="319"/>
  <c r="AS23" i="325"/>
  <c r="BE15" i="319"/>
  <c r="BE14" i="319"/>
  <c r="E78" i="319" s="1"/>
  <c r="BE13" i="319"/>
  <c r="BE12" i="319"/>
  <c r="BD15" i="319"/>
  <c r="BD14" i="319"/>
  <c r="D78" i="319" s="1"/>
  <c r="BD13" i="319"/>
  <c r="BD12" i="319"/>
  <c r="BB15" i="319"/>
  <c r="BB14" i="319"/>
  <c r="C78" i="319" s="1"/>
  <c r="BB13" i="319"/>
  <c r="BT12" i="319" s="1"/>
  <c r="BB12" i="319"/>
  <c r="BG15" i="319"/>
  <c r="BG14" i="319"/>
  <c r="G78" i="319" s="1"/>
  <c r="BG13" i="319"/>
  <c r="BG12" i="319"/>
  <c r="AS24" i="321"/>
  <c r="BG59" i="323"/>
  <c r="BD58" i="323"/>
  <c r="D82" i="323" s="1"/>
  <c r="BB57" i="323"/>
  <c r="BT29" i="323" s="1"/>
  <c r="CA15" i="323" s="1"/>
  <c r="CF18" i="323" s="1"/>
  <c r="BG56" i="323"/>
  <c r="BE59" i="323"/>
  <c r="BB58" i="323"/>
  <c r="C82" i="323" s="1"/>
  <c r="BG57" i="323"/>
  <c r="BE56" i="323"/>
  <c r="BB59" i="323"/>
  <c r="BG58" i="323"/>
  <c r="G82" i="323" s="1"/>
  <c r="BE57" i="323"/>
  <c r="BD56" i="323"/>
  <c r="BD59" i="323"/>
  <c r="BB56" i="323"/>
  <c r="BE58" i="323"/>
  <c r="E82" i="323" s="1"/>
  <c r="BD57" i="323"/>
  <c r="AS26" i="322"/>
  <c r="AR28" i="322"/>
  <c r="AS68" i="324"/>
  <c r="AS14" i="322"/>
  <c r="AS13" i="322"/>
  <c r="AS45" i="325"/>
  <c r="AN71" i="322"/>
  <c r="AR67" i="322" s="1"/>
  <c r="BE48" i="320"/>
  <c r="BD47" i="320"/>
  <c r="D81" i="320" s="1"/>
  <c r="BB46" i="320"/>
  <c r="BT28" i="320" s="1"/>
  <c r="BG45" i="320"/>
  <c r="BD48" i="320"/>
  <c r="BB47" i="320"/>
  <c r="C81" i="320" s="1"/>
  <c r="BG46" i="320"/>
  <c r="BE45" i="320"/>
  <c r="BB48" i="320"/>
  <c r="BG47" i="320"/>
  <c r="G81" i="320" s="1"/>
  <c r="BE46" i="320"/>
  <c r="BD45" i="320"/>
  <c r="BB45" i="320"/>
  <c r="BG48" i="320"/>
  <c r="BD46" i="320"/>
  <c r="BE47" i="320"/>
  <c r="E81" i="320" s="1"/>
  <c r="AS23" i="321"/>
  <c r="AR28" i="324"/>
  <c r="AR61" i="325"/>
  <c r="AR72" i="325"/>
  <c r="AS37" i="321"/>
  <c r="AS58" i="325"/>
  <c r="AS12" i="325"/>
  <c r="AS46" i="324"/>
  <c r="AR50" i="324"/>
  <c r="AS45" i="324"/>
  <c r="AR61" i="324"/>
  <c r="AS68" i="321"/>
  <c r="AR72" i="321"/>
  <c r="AS70" i="321"/>
  <c r="AS67" i="321"/>
  <c r="AS23" i="322"/>
  <c r="AR50" i="322"/>
  <c r="AS45" i="322"/>
  <c r="AS46" i="322"/>
  <c r="BB45" i="323"/>
  <c r="BG45" i="323"/>
  <c r="BE45" i="323"/>
  <c r="BD45" i="323"/>
  <c r="AR28" i="325"/>
  <c r="BG14" i="321"/>
  <c r="G78" i="321" s="1"/>
  <c r="BG12" i="321"/>
  <c r="BE14" i="321"/>
  <c r="E78" i="321" s="1"/>
  <c r="BE12" i="321"/>
  <c r="BB14" i="321"/>
  <c r="C78" i="321" s="1"/>
  <c r="BB12" i="321"/>
  <c r="BD14" i="321"/>
  <c r="D78" i="321" s="1"/>
  <c r="H78" i="321" s="1"/>
  <c r="J78" i="321" s="1"/>
  <c r="BD12" i="321"/>
  <c r="AS13" i="325"/>
  <c r="AS58" i="319"/>
  <c r="AS15" i="325"/>
  <c r="AS70" i="324"/>
  <c r="BG15" i="322"/>
  <c r="BG14" i="322"/>
  <c r="G78" i="322" s="1"/>
  <c r="BG13" i="322"/>
  <c r="BG12" i="322"/>
  <c r="BE15" i="322"/>
  <c r="BE14" i="322"/>
  <c r="E78" i="322" s="1"/>
  <c r="BE13" i="322"/>
  <c r="BE12" i="322"/>
  <c r="BD15" i="322"/>
  <c r="BD14" i="322"/>
  <c r="D78" i="322" s="1"/>
  <c r="H78" i="322" s="1"/>
  <c r="J78" i="322" s="1"/>
  <c r="BD13" i="322"/>
  <c r="BD12" i="322"/>
  <c r="BB15" i="322"/>
  <c r="BB14" i="322"/>
  <c r="C78" i="322" s="1"/>
  <c r="BB13" i="322"/>
  <c r="BT12" i="322" s="1"/>
  <c r="BB12" i="322"/>
  <c r="AR72" i="320"/>
  <c r="AS67" i="320"/>
  <c r="AS57" i="324"/>
  <c r="AR72" i="319"/>
  <c r="AS24" i="324"/>
  <c r="AS14" i="318"/>
  <c r="AS68" i="323"/>
  <c r="AR50" i="325"/>
  <c r="AS48" i="322"/>
  <c r="AS69" i="324"/>
  <c r="AS13" i="321"/>
  <c r="BG15" i="321" s="1"/>
  <c r="AS47" i="323"/>
  <c r="BG48" i="323" s="1"/>
  <c r="AS35" i="324"/>
  <c r="BE35" i="324" s="1"/>
  <c r="AS48" i="324"/>
  <c r="AR17" i="325"/>
  <c r="AR72" i="323"/>
  <c r="AS67" i="323"/>
  <c r="AS69" i="321"/>
  <c r="AS26" i="325"/>
  <c r="BD26" i="314"/>
  <c r="BE25" i="314"/>
  <c r="E79" i="314" s="1"/>
  <c r="BD23" i="314"/>
  <c r="BB26" i="314"/>
  <c r="BD25" i="314"/>
  <c r="D79" i="314" s="1"/>
  <c r="BE24" i="314"/>
  <c r="BB23" i="314"/>
  <c r="BG26" i="314"/>
  <c r="BB25" i="314"/>
  <c r="C79" i="314" s="1"/>
  <c r="BD24" i="314"/>
  <c r="BG23" i="314"/>
  <c r="BE26" i="314"/>
  <c r="BG25" i="314"/>
  <c r="G79" i="314" s="1"/>
  <c r="BB24" i="314"/>
  <c r="BT13" i="314" s="1"/>
  <c r="CA31" i="314" s="1"/>
  <c r="CF34" i="314" s="1"/>
  <c r="BE23" i="314"/>
  <c r="BG24" i="314"/>
  <c r="BE70" i="315"/>
  <c r="BD69" i="315"/>
  <c r="D83" i="315" s="1"/>
  <c r="BB68" i="315"/>
  <c r="BT37" i="315" s="1"/>
  <c r="CA39" i="315" s="1"/>
  <c r="CF35" i="315" s="1"/>
  <c r="CK24" i="315" s="1"/>
  <c r="BE67" i="315"/>
  <c r="BD70" i="315"/>
  <c r="BB69" i="315"/>
  <c r="C83" i="315" s="1"/>
  <c r="BG68" i="315"/>
  <c r="BB70" i="315"/>
  <c r="BG69" i="315"/>
  <c r="G83" i="315" s="1"/>
  <c r="BE68" i="315"/>
  <c r="BB67" i="315"/>
  <c r="BG70" i="315"/>
  <c r="BE69" i="315"/>
  <c r="E83" i="315" s="1"/>
  <c r="BD68" i="315"/>
  <c r="BG67" i="315"/>
  <c r="BD67" i="315"/>
  <c r="BD47" i="317"/>
  <c r="D81" i="317" s="1"/>
  <c r="H81" i="317" s="1"/>
  <c r="J81" i="317" s="1"/>
  <c r="BE47" i="317"/>
  <c r="E81" i="317" s="1"/>
  <c r="BG47" i="317"/>
  <c r="G81" i="317" s="1"/>
  <c r="BB47" i="317"/>
  <c r="C81" i="317" s="1"/>
  <c r="BG37" i="316"/>
  <c r="BG36" i="316"/>
  <c r="G80" i="316" s="1"/>
  <c r="BG35" i="316"/>
  <c r="BG34" i="316"/>
  <c r="BE37" i="316"/>
  <c r="BE36" i="316"/>
  <c r="E80" i="316" s="1"/>
  <c r="BE35" i="316"/>
  <c r="BE34" i="316"/>
  <c r="BD37" i="316"/>
  <c r="BD36" i="316"/>
  <c r="D80" i="316" s="1"/>
  <c r="H80" i="316" s="1"/>
  <c r="J80" i="316" s="1"/>
  <c r="BD35" i="316"/>
  <c r="BD34" i="316"/>
  <c r="BB37" i="316"/>
  <c r="BB36" i="316"/>
  <c r="C80" i="316" s="1"/>
  <c r="BB35" i="316"/>
  <c r="BT17" i="316" s="1"/>
  <c r="BB34" i="316"/>
  <c r="BB26" i="317"/>
  <c r="BG25" i="317"/>
  <c r="G79" i="317" s="1"/>
  <c r="BB25" i="317"/>
  <c r="C79" i="317" s="1"/>
  <c r="BE15" i="315"/>
  <c r="BE14" i="315"/>
  <c r="E78" i="315" s="1"/>
  <c r="BE13" i="315"/>
  <c r="BE12" i="315"/>
  <c r="BD15" i="315"/>
  <c r="BD14" i="315"/>
  <c r="D78" i="315" s="1"/>
  <c r="BD13" i="315"/>
  <c r="BD12" i="315"/>
  <c r="BB15" i="315"/>
  <c r="BB14" i="315"/>
  <c r="C78" i="315" s="1"/>
  <c r="BB13" i="315"/>
  <c r="BT12" i="315" s="1"/>
  <c r="BB12" i="315"/>
  <c r="BG15" i="315"/>
  <c r="BG14" i="315"/>
  <c r="G78" i="315" s="1"/>
  <c r="BG13" i="315"/>
  <c r="BG12" i="315"/>
  <c r="BE57" i="317"/>
  <c r="BE58" i="317"/>
  <c r="E82" i="317" s="1"/>
  <c r="BG57" i="317"/>
  <c r="BB58" i="315"/>
  <c r="C82" i="315" s="1"/>
  <c r="BD59" i="315"/>
  <c r="BB57" i="315"/>
  <c r="BT29" i="315" s="1"/>
  <c r="CA15" i="315" s="1"/>
  <c r="CF18" i="315" s="1"/>
  <c r="BD57" i="315"/>
  <c r="BB46" i="317"/>
  <c r="BT28" i="317" s="1"/>
  <c r="BE46" i="317"/>
  <c r="BL79" i="317"/>
  <c r="BK79" i="317"/>
  <c r="BJ79" i="317"/>
  <c r="BE26" i="315"/>
  <c r="BG25" i="315"/>
  <c r="G79" i="315" s="1"/>
  <c r="BB24" i="315"/>
  <c r="BT13" i="315" s="1"/>
  <c r="CA31" i="315" s="1"/>
  <c r="CF34" i="315" s="1"/>
  <c r="BE23" i="315"/>
  <c r="BD26" i="315"/>
  <c r="BE25" i="315"/>
  <c r="E79" i="315" s="1"/>
  <c r="BG24" i="315"/>
  <c r="BD23" i="315"/>
  <c r="BB26" i="315"/>
  <c r="BD25" i="315"/>
  <c r="D79" i="315" s="1"/>
  <c r="H79" i="315" s="1"/>
  <c r="J79" i="315" s="1"/>
  <c r="BE24" i="315"/>
  <c r="BB23" i="315"/>
  <c r="BG26" i="315"/>
  <c r="BB25" i="315"/>
  <c r="C79" i="315" s="1"/>
  <c r="BD24" i="315"/>
  <c r="BG23" i="315"/>
  <c r="F84" i="317"/>
  <c r="BT40" i="317"/>
  <c r="F84" i="315"/>
  <c r="BT40" i="315"/>
  <c r="BB59" i="314"/>
  <c r="BE58" i="314"/>
  <c r="E82" i="314" s="1"/>
  <c r="BD57" i="314"/>
  <c r="BB56" i="314"/>
  <c r="BG59" i="314"/>
  <c r="BD58" i="314"/>
  <c r="D82" i="314" s="1"/>
  <c r="BB57" i="314"/>
  <c r="BT29" i="314" s="1"/>
  <c r="CA15" i="314" s="1"/>
  <c r="CF18" i="314" s="1"/>
  <c r="BG56" i="314"/>
  <c r="BE59" i="314"/>
  <c r="BB58" i="314"/>
  <c r="C82" i="314" s="1"/>
  <c r="BG57" i="314"/>
  <c r="BE56" i="314"/>
  <c r="BD59" i="314"/>
  <c r="BG58" i="314"/>
  <c r="G82" i="314" s="1"/>
  <c r="BE57" i="314"/>
  <c r="BD56" i="314"/>
  <c r="AS35" i="317"/>
  <c r="AR39" i="317"/>
  <c r="AS34" i="317"/>
  <c r="BE48" i="316"/>
  <c r="BD47" i="316"/>
  <c r="D81" i="316" s="1"/>
  <c r="BB46" i="316"/>
  <c r="BT28" i="316" s="1"/>
  <c r="BG45" i="316"/>
  <c r="BD48" i="316"/>
  <c r="BB47" i="316"/>
  <c r="C81" i="316" s="1"/>
  <c r="BG46" i="316"/>
  <c r="BE45" i="316"/>
  <c r="BB48" i="316"/>
  <c r="BG47" i="316"/>
  <c r="G81" i="316" s="1"/>
  <c r="BE46" i="316"/>
  <c r="BD45" i="316"/>
  <c r="BG48" i="316"/>
  <c r="BE47" i="316"/>
  <c r="E81" i="316" s="1"/>
  <c r="BD46" i="316"/>
  <c r="BB45" i="316"/>
  <c r="BD59" i="316"/>
  <c r="BG58" i="316"/>
  <c r="G82" i="316" s="1"/>
  <c r="BB59" i="316"/>
  <c r="BE58" i="316"/>
  <c r="E82" i="316" s="1"/>
  <c r="BG59" i="316"/>
  <c r="BG57" i="316"/>
  <c r="BE56" i="316"/>
  <c r="BE59" i="316"/>
  <c r="BE57" i="316"/>
  <c r="BD56" i="316"/>
  <c r="BD58" i="316"/>
  <c r="D82" i="316" s="1"/>
  <c r="BD57" i="316"/>
  <c r="BB56" i="316"/>
  <c r="BB58" i="316"/>
  <c r="C82" i="316" s="1"/>
  <c r="BB57" i="316"/>
  <c r="BT29" i="316" s="1"/>
  <c r="CA15" i="316" s="1"/>
  <c r="CF18" i="316" s="1"/>
  <c r="BG56" i="316"/>
  <c r="BE48" i="317"/>
  <c r="BG48" i="317"/>
  <c r="BB48" i="317"/>
  <c r="BD48" i="317"/>
  <c r="AR72" i="316"/>
  <c r="AS67" i="316"/>
  <c r="K88" i="317"/>
  <c r="C84" i="317"/>
  <c r="BT24" i="317"/>
  <c r="BG24" i="317"/>
  <c r="BE26" i="317"/>
  <c r="BG26" i="317"/>
  <c r="AS69" i="316"/>
  <c r="BB48" i="314"/>
  <c r="BG47" i="314"/>
  <c r="G81" i="314" s="1"/>
  <c r="BE46" i="314"/>
  <c r="BD45" i="314"/>
  <c r="BG48" i="314"/>
  <c r="BE47" i="314"/>
  <c r="E81" i="314" s="1"/>
  <c r="BD46" i="314"/>
  <c r="BB45" i="314"/>
  <c r="BE48" i="314"/>
  <c r="BD47" i="314"/>
  <c r="D81" i="314" s="1"/>
  <c r="H81" i="314" s="1"/>
  <c r="J81" i="314" s="1"/>
  <c r="BB46" i="314"/>
  <c r="BT28" i="314" s="1"/>
  <c r="BG45" i="314"/>
  <c r="BD48" i="314"/>
  <c r="BB47" i="314"/>
  <c r="C81" i="314" s="1"/>
  <c r="BG46" i="314"/>
  <c r="BE45" i="314"/>
  <c r="BB70" i="314"/>
  <c r="BG69" i="314"/>
  <c r="G83" i="314" s="1"/>
  <c r="BE68" i="314"/>
  <c r="BB67" i="314"/>
  <c r="BG70" i="314"/>
  <c r="BE69" i="314"/>
  <c r="E83" i="314" s="1"/>
  <c r="BD68" i="314"/>
  <c r="BG67" i="314"/>
  <c r="BE70" i="314"/>
  <c r="BD69" i="314"/>
  <c r="D83" i="314" s="1"/>
  <c r="H83" i="314" s="1"/>
  <c r="J83" i="314" s="1"/>
  <c r="BB68" i="314"/>
  <c r="BT37" i="314" s="1"/>
  <c r="CA39" i="314" s="1"/>
  <c r="CF35" i="314" s="1"/>
  <c r="CK24" i="314" s="1"/>
  <c r="BE67" i="314"/>
  <c r="BD70" i="314"/>
  <c r="BB69" i="314"/>
  <c r="C83" i="314" s="1"/>
  <c r="BG68" i="314"/>
  <c r="BD67" i="314"/>
  <c r="BG70" i="317"/>
  <c r="BE69" i="317"/>
  <c r="E83" i="317" s="1"/>
  <c r="BD68" i="317"/>
  <c r="BG67" i="317"/>
  <c r="BE70" i="317"/>
  <c r="BD69" i="317"/>
  <c r="D83" i="317" s="1"/>
  <c r="H83" i="317" s="1"/>
  <c r="J83" i="317" s="1"/>
  <c r="BB68" i="317"/>
  <c r="BT37" i="317" s="1"/>
  <c r="CA39" i="317" s="1"/>
  <c r="CF35" i="317" s="1"/>
  <c r="CK24" i="317" s="1"/>
  <c r="BE67" i="317"/>
  <c r="BG69" i="317"/>
  <c r="G83" i="317" s="1"/>
  <c r="BG68" i="317"/>
  <c r="BD67" i="317"/>
  <c r="BD70" i="317"/>
  <c r="BB69" i="317"/>
  <c r="C83" i="317" s="1"/>
  <c r="BE68" i="317"/>
  <c r="BB67" i="317"/>
  <c r="BB70" i="317"/>
  <c r="BG58" i="317"/>
  <c r="G82" i="317" s="1"/>
  <c r="BB57" i="317"/>
  <c r="BT29" i="317" s="1"/>
  <c r="CA15" i="317" s="1"/>
  <c r="CF18" i="317" s="1"/>
  <c r="BD59" i="317"/>
  <c r="BB58" i="317"/>
  <c r="C82" i="317" s="1"/>
  <c r="BG57" i="315"/>
  <c r="BD58" i="315"/>
  <c r="D82" i="315" s="1"/>
  <c r="BE58" i="315"/>
  <c r="E82" i="315" s="1"/>
  <c r="BD46" i="317"/>
  <c r="BG37" i="314"/>
  <c r="BG36" i="314"/>
  <c r="G80" i="314" s="1"/>
  <c r="BG35" i="314"/>
  <c r="BG34" i="314"/>
  <c r="BE37" i="314"/>
  <c r="BE36" i="314"/>
  <c r="E80" i="314" s="1"/>
  <c r="BE35" i="314"/>
  <c r="BE34" i="314"/>
  <c r="BD37" i="314"/>
  <c r="BD36" i="314"/>
  <c r="D80" i="314" s="1"/>
  <c r="H80" i="314" s="1"/>
  <c r="J80" i="314" s="1"/>
  <c r="BD35" i="314"/>
  <c r="BD34" i="314"/>
  <c r="BB37" i="314"/>
  <c r="BB36" i="314"/>
  <c r="C80" i="314" s="1"/>
  <c r="BB35" i="314"/>
  <c r="BT17" i="314" s="1"/>
  <c r="BB34" i="314"/>
  <c r="BB37" i="315"/>
  <c r="BB36" i="315"/>
  <c r="C80" i="315" s="1"/>
  <c r="BB35" i="315"/>
  <c r="BT17" i="315" s="1"/>
  <c r="BB34" i="315"/>
  <c r="BG37" i="315"/>
  <c r="BG36" i="315"/>
  <c r="G80" i="315" s="1"/>
  <c r="BG35" i="315"/>
  <c r="BG34" i="315"/>
  <c r="BE37" i="315"/>
  <c r="BE36" i="315"/>
  <c r="E80" i="315" s="1"/>
  <c r="BE35" i="315"/>
  <c r="BE34" i="315"/>
  <c r="BD37" i="315"/>
  <c r="BD36" i="315"/>
  <c r="D80" i="315" s="1"/>
  <c r="H80" i="315" s="1"/>
  <c r="J80" i="315" s="1"/>
  <c r="BD35" i="315"/>
  <c r="BD34" i="315"/>
  <c r="BG15" i="316"/>
  <c r="BG14" i="316"/>
  <c r="G78" i="316" s="1"/>
  <c r="BG13" i="316"/>
  <c r="BG12" i="316"/>
  <c r="BE15" i="316"/>
  <c r="BE14" i="316"/>
  <c r="E78" i="316" s="1"/>
  <c r="BE13" i="316"/>
  <c r="BE12" i="316"/>
  <c r="BD15" i="316"/>
  <c r="BD14" i="316"/>
  <c r="D78" i="316" s="1"/>
  <c r="H78" i="316" s="1"/>
  <c r="J78" i="316" s="1"/>
  <c r="BD13" i="316"/>
  <c r="BD12" i="316"/>
  <c r="BB15" i="316"/>
  <c r="BB14" i="316"/>
  <c r="C78" i="316" s="1"/>
  <c r="BB13" i="316"/>
  <c r="BT12" i="316" s="1"/>
  <c r="BB12" i="316"/>
  <c r="BD26" i="316"/>
  <c r="BE25" i="316"/>
  <c r="E79" i="316" s="1"/>
  <c r="BG24" i="316"/>
  <c r="BD23" i="316"/>
  <c r="BB26" i="316"/>
  <c r="BD25" i="316"/>
  <c r="D79" i="316" s="1"/>
  <c r="H79" i="316" s="1"/>
  <c r="J79" i="316" s="1"/>
  <c r="BE24" i="316"/>
  <c r="BB23" i="316"/>
  <c r="BG26" i="316"/>
  <c r="BE23" i="316"/>
  <c r="BE26" i="316"/>
  <c r="BG25" i="316"/>
  <c r="G79" i="316" s="1"/>
  <c r="BD24" i="316"/>
  <c r="BB25" i="316"/>
  <c r="C79" i="316" s="1"/>
  <c r="BB24" i="316"/>
  <c r="BT13" i="316" s="1"/>
  <c r="CA31" i="316" s="1"/>
  <c r="CF34" i="316" s="1"/>
  <c r="BG23" i="316"/>
  <c r="K90" i="317"/>
  <c r="BT36" i="317"/>
  <c r="BB48" i="315"/>
  <c r="BG47" i="315"/>
  <c r="G81" i="315" s="1"/>
  <c r="BG48" i="315"/>
  <c r="BE47" i="315"/>
  <c r="E81" i="315" s="1"/>
  <c r="BE48" i="315"/>
  <c r="BD47" i="315"/>
  <c r="D81" i="315" s="1"/>
  <c r="BG46" i="315"/>
  <c r="BE45" i="315"/>
  <c r="BD48" i="315"/>
  <c r="BB47" i="315"/>
  <c r="C81" i="315" s="1"/>
  <c r="BE46" i="315"/>
  <c r="BD45" i="315"/>
  <c r="BD46" i="315"/>
  <c r="BB45" i="315"/>
  <c r="BB46" i="315"/>
  <c r="BT28" i="315" s="1"/>
  <c r="BG45" i="315"/>
  <c r="AS13" i="317"/>
  <c r="AS12" i="317"/>
  <c r="AR17" i="317"/>
  <c r="AS15" i="317"/>
  <c r="BD14" i="314"/>
  <c r="D78" i="314" s="1"/>
  <c r="BB15" i="314"/>
  <c r="BB14" i="314"/>
  <c r="C78" i="314" s="1"/>
  <c r="BB13" i="314"/>
  <c r="BT12" i="314" s="1"/>
  <c r="BB12" i="314"/>
  <c r="BG15" i="314"/>
  <c r="BG14" i="314"/>
  <c r="G78" i="314" s="1"/>
  <c r="BG13" i="314"/>
  <c r="BG12" i="314"/>
  <c r="BD15" i="314"/>
  <c r="BD13" i="314"/>
  <c r="BE15" i="314"/>
  <c r="BE14" i="314"/>
  <c r="E78" i="314" s="1"/>
  <c r="BE13" i="314"/>
  <c r="BE12" i="314"/>
  <c r="BD12" i="314"/>
  <c r="BD25" i="317"/>
  <c r="D79" i="317" s="1"/>
  <c r="H79" i="317" s="1"/>
  <c r="J79" i="317" s="1"/>
  <c r="AS37" i="317"/>
  <c r="AS70" i="316"/>
  <c r="BG59" i="317"/>
  <c r="BD58" i="317"/>
  <c r="D82" i="317" s="1"/>
  <c r="H82" i="317" s="1"/>
  <c r="J82" i="317" s="1"/>
  <c r="BB59" i="317"/>
  <c r="BG58" i="315"/>
  <c r="G82" i="315" s="1"/>
  <c r="BE59" i="315"/>
  <c r="BG59" i="315"/>
  <c r="BB48" i="312"/>
  <c r="BG47" i="312"/>
  <c r="G81" i="312" s="1"/>
  <c r="BE46" i="312"/>
  <c r="BD45" i="312"/>
  <c r="BG48" i="312"/>
  <c r="BE47" i="312"/>
  <c r="E81" i="312" s="1"/>
  <c r="BD46" i="312"/>
  <c r="BB45" i="312"/>
  <c r="BE48" i="312"/>
  <c r="BD47" i="312"/>
  <c r="D81" i="312" s="1"/>
  <c r="H81" i="312" s="1"/>
  <c r="J81" i="312" s="1"/>
  <c r="BB46" i="312"/>
  <c r="BT28" i="312" s="1"/>
  <c r="BG45" i="312"/>
  <c r="BD48" i="312"/>
  <c r="BB47" i="312"/>
  <c r="C81" i="312" s="1"/>
  <c r="BG46" i="312"/>
  <c r="BE45" i="312"/>
  <c r="AS57" i="313"/>
  <c r="AS56" i="313"/>
  <c r="AS59" i="313"/>
  <c r="AS58" i="313"/>
  <c r="AR61" i="313"/>
  <c r="AS70" i="313"/>
  <c r="AS25" i="312"/>
  <c r="BD13" i="313"/>
  <c r="BE13" i="313"/>
  <c r="BG13" i="313"/>
  <c r="BB13" i="313"/>
  <c r="BT12" i="313" s="1"/>
  <c r="BD15" i="312"/>
  <c r="BD14" i="312"/>
  <c r="D78" i="312" s="1"/>
  <c r="BD13" i="312"/>
  <c r="BD12" i="312"/>
  <c r="BB15" i="312"/>
  <c r="BB14" i="312"/>
  <c r="C78" i="312" s="1"/>
  <c r="BB13" i="312"/>
  <c r="BT12" i="312" s="1"/>
  <c r="BB12" i="312"/>
  <c r="BG15" i="312"/>
  <c r="BG14" i="312"/>
  <c r="G78" i="312" s="1"/>
  <c r="BG13" i="312"/>
  <c r="BG12" i="312"/>
  <c r="BE15" i="312"/>
  <c r="BE14" i="312"/>
  <c r="E78" i="312" s="1"/>
  <c r="BE13" i="312"/>
  <c r="BE12" i="312"/>
  <c r="BE14" i="313"/>
  <c r="E78" i="313" s="1"/>
  <c r="BG14" i="313"/>
  <c r="G78" i="313" s="1"/>
  <c r="BB14" i="313"/>
  <c r="C78" i="313" s="1"/>
  <c r="AR72" i="313"/>
  <c r="AS67" i="313"/>
  <c r="AS68" i="313"/>
  <c r="AS37" i="313"/>
  <c r="AS23" i="313"/>
  <c r="AR39" i="313"/>
  <c r="AS26" i="313"/>
  <c r="AS23" i="312"/>
  <c r="AR28" i="312"/>
  <c r="AS26" i="312"/>
  <c r="BE37" i="312"/>
  <c r="BE36" i="312"/>
  <c r="E80" i="312" s="1"/>
  <c r="BD37" i="312"/>
  <c r="BD36" i="312"/>
  <c r="D80" i="312" s="1"/>
  <c r="BD35" i="312"/>
  <c r="BD34" i="312"/>
  <c r="BB37" i="312"/>
  <c r="BB36" i="312"/>
  <c r="C80" i="312" s="1"/>
  <c r="BB35" i="312"/>
  <c r="BT17" i="312" s="1"/>
  <c r="BB34" i="312"/>
  <c r="BG34" i="312"/>
  <c r="BG37" i="312"/>
  <c r="BG35" i="312"/>
  <c r="BE34" i="312"/>
  <c r="BE35" i="312"/>
  <c r="BG36" i="312"/>
  <c r="G80" i="312" s="1"/>
  <c r="BD15" i="313"/>
  <c r="BE15" i="313"/>
  <c r="BG15" i="313"/>
  <c r="BB15" i="313"/>
  <c r="BG59" i="312"/>
  <c r="BD58" i="312"/>
  <c r="D82" i="312" s="1"/>
  <c r="BE59" i="312"/>
  <c r="BB58" i="312"/>
  <c r="C82" i="312" s="1"/>
  <c r="BD59" i="312"/>
  <c r="BE58" i="312"/>
  <c r="E82" i="312" s="1"/>
  <c r="BD57" i="312"/>
  <c r="BB56" i="312"/>
  <c r="BB59" i="312"/>
  <c r="BB57" i="312"/>
  <c r="BT29" i="312" s="1"/>
  <c r="CA15" i="312" s="1"/>
  <c r="CF18" i="312" s="1"/>
  <c r="BG56" i="312"/>
  <c r="BG57" i="312"/>
  <c r="BE56" i="312"/>
  <c r="BG58" i="312"/>
  <c r="G82" i="312" s="1"/>
  <c r="BE57" i="312"/>
  <c r="BD56" i="312"/>
  <c r="AS24" i="313"/>
  <c r="BB37" i="313"/>
  <c r="BB34" i="313"/>
  <c r="BG37" i="313"/>
  <c r="BG34" i="313"/>
  <c r="BE37" i="313"/>
  <c r="BE34" i="313"/>
  <c r="BD37" i="313"/>
  <c r="BD34" i="313"/>
  <c r="AS69" i="312"/>
  <c r="AS67" i="312"/>
  <c r="AS68" i="312"/>
  <c r="AR72" i="312"/>
  <c r="AR28" i="313"/>
  <c r="AS46" i="313"/>
  <c r="AS48" i="313"/>
  <c r="AS45" i="313"/>
  <c r="AR50" i="313"/>
  <c r="AS47" i="313"/>
  <c r="K87" i="313"/>
  <c r="BT16" i="313"/>
  <c r="AS70" i="312"/>
  <c r="AS35" i="313"/>
  <c r="BB35" i="313" s="1"/>
  <c r="BT17" i="313" s="1"/>
  <c r="BG37" i="311"/>
  <c r="BE37" i="311"/>
  <c r="BE36" i="311"/>
  <c r="E80" i="311" s="1"/>
  <c r="BD37" i="311"/>
  <c r="BD36" i="311"/>
  <c r="D80" i="311" s="1"/>
  <c r="BD35" i="311"/>
  <c r="BD34" i="311"/>
  <c r="BB37" i="311"/>
  <c r="BB35" i="311"/>
  <c r="BT17" i="311" s="1"/>
  <c r="BE34" i="311"/>
  <c r="BG36" i="311"/>
  <c r="G80" i="311" s="1"/>
  <c r="BB34" i="311"/>
  <c r="BE35" i="311"/>
  <c r="BB36" i="311"/>
  <c r="C80" i="311" s="1"/>
  <c r="BG35" i="311"/>
  <c r="BG34" i="311"/>
  <c r="AS69" i="311"/>
  <c r="AS68" i="311"/>
  <c r="AR72" i="311"/>
  <c r="AS67" i="311"/>
  <c r="AR61" i="311"/>
  <c r="AS56" i="311"/>
  <c r="AS58" i="311"/>
  <c r="F100" i="311"/>
  <c r="F99" i="311"/>
  <c r="F95" i="311"/>
  <c r="D92" i="311"/>
  <c r="C90" i="311"/>
  <c r="D86" i="311"/>
  <c r="D97" i="311"/>
  <c r="D96" i="311"/>
  <c r="D93" i="311"/>
  <c r="C89" i="311"/>
  <c r="BK81" i="311"/>
  <c r="BJ81" i="311"/>
  <c r="BL81" i="311"/>
  <c r="K90" i="311"/>
  <c r="BT36" i="311"/>
  <c r="AS57" i="311"/>
  <c r="BB15" i="311"/>
  <c r="BB14" i="311"/>
  <c r="C78" i="311" s="1"/>
  <c r="BB13" i="311"/>
  <c r="BT12" i="311" s="1"/>
  <c r="BB12" i="311"/>
  <c r="BD14" i="311"/>
  <c r="D78" i="311" s="1"/>
  <c r="BG15" i="311"/>
  <c r="BG14" i="311"/>
  <c r="G78" i="311" s="1"/>
  <c r="BG13" i="311"/>
  <c r="BG12" i="311"/>
  <c r="BD12" i="311"/>
  <c r="BE15" i="311"/>
  <c r="BE14" i="311"/>
  <c r="E78" i="311" s="1"/>
  <c r="BE13" i="311"/>
  <c r="BE12" i="311"/>
  <c r="BD15" i="311"/>
  <c r="BD13" i="311"/>
  <c r="AS70" i="311"/>
  <c r="AS23" i="311"/>
  <c r="AR28" i="311"/>
  <c r="AS26" i="307"/>
  <c r="AS69" i="307"/>
  <c r="AR50" i="307"/>
  <c r="C51" i="307" s="1"/>
  <c r="AS48" i="307"/>
  <c r="BB48" i="307" s="1"/>
  <c r="AS24" i="307"/>
  <c r="AS70" i="307"/>
  <c r="BD59" i="307"/>
  <c r="BG58" i="307"/>
  <c r="G82" i="307" s="1"/>
  <c r="BE57" i="307"/>
  <c r="BD56" i="307"/>
  <c r="BB59" i="307"/>
  <c r="BE58" i="307"/>
  <c r="E82" i="307" s="1"/>
  <c r="BD57" i="307"/>
  <c r="BB56" i="307"/>
  <c r="BG59" i="307"/>
  <c r="BD58" i="307"/>
  <c r="D82" i="307" s="1"/>
  <c r="BB57" i="307"/>
  <c r="BT29" i="307" s="1"/>
  <c r="BG56" i="307"/>
  <c r="BE59" i="307"/>
  <c r="BE56" i="307"/>
  <c r="BG57" i="307"/>
  <c r="BB58" i="307"/>
  <c r="C82" i="307" s="1"/>
  <c r="AR72" i="307"/>
  <c r="C73" i="307" s="1"/>
  <c r="AS67" i="307"/>
  <c r="AS68" i="307"/>
  <c r="BB47" i="307"/>
  <c r="C81" i="307" s="1"/>
  <c r="BD46" i="307"/>
  <c r="BB45" i="307"/>
  <c r="BG45" i="307"/>
  <c r="BE45" i="307"/>
  <c r="BD45" i="307"/>
  <c r="BG15" i="307"/>
  <c r="BG14" i="307"/>
  <c r="G78" i="307" s="1"/>
  <c r="BG13" i="307"/>
  <c r="BG12" i="307"/>
  <c r="BB13" i="307"/>
  <c r="BT12" i="307" s="1"/>
  <c r="BE15" i="307"/>
  <c r="BE14" i="307"/>
  <c r="E78" i="307" s="1"/>
  <c r="BE13" i="307"/>
  <c r="BE12" i="307"/>
  <c r="BB12" i="307"/>
  <c r="BD15" i="307"/>
  <c r="BD14" i="307"/>
  <c r="D78" i="307" s="1"/>
  <c r="BD13" i="307"/>
  <c r="BD12" i="307"/>
  <c r="BB15" i="307"/>
  <c r="BB14" i="307"/>
  <c r="C78" i="307" s="1"/>
  <c r="AS23" i="307"/>
  <c r="AR28" i="307"/>
  <c r="C29" i="307" s="1"/>
  <c r="BE37" i="307"/>
  <c r="BE36" i="307"/>
  <c r="E80" i="307" s="1"/>
  <c r="BE35" i="307"/>
  <c r="BE34" i="307"/>
  <c r="BD37" i="307"/>
  <c r="BD36" i="307"/>
  <c r="D80" i="307" s="1"/>
  <c r="BD35" i="307"/>
  <c r="BD34" i="307"/>
  <c r="BG37" i="307"/>
  <c r="BG36" i="307"/>
  <c r="G80" i="307" s="1"/>
  <c r="BG35" i="307"/>
  <c r="BB37" i="307"/>
  <c r="BB36" i="307"/>
  <c r="C80" i="307" s="1"/>
  <c r="BB35" i="307"/>
  <c r="BT17" i="307" s="1"/>
  <c r="BG34" i="307"/>
  <c r="BB34" i="307"/>
  <c r="CT44" i="66"/>
  <c r="CP44" i="66"/>
  <c r="CK44" i="66"/>
  <c r="CF44" i="66"/>
  <c r="BY44" i="66"/>
  <c r="CM60" i="66"/>
  <c r="CM59" i="66"/>
  <c r="F91" i="357" l="1"/>
  <c r="H90" i="357"/>
  <c r="F87" i="357"/>
  <c r="H99" i="357"/>
  <c r="H98" i="357"/>
  <c r="H97" i="357"/>
  <c r="H89" i="357"/>
  <c r="F88" i="357"/>
  <c r="F86" i="357"/>
  <c r="F96" i="357"/>
  <c r="H79" i="357"/>
  <c r="J79" i="357" s="1"/>
  <c r="BL79" i="357"/>
  <c r="BK79" i="357"/>
  <c r="BJ79" i="357"/>
  <c r="H94" i="357"/>
  <c r="C88" i="357"/>
  <c r="C86" i="357"/>
  <c r="H92" i="357"/>
  <c r="F90" i="357"/>
  <c r="H95" i="357"/>
  <c r="H93" i="357"/>
  <c r="H91" i="357"/>
  <c r="F89" i="357"/>
  <c r="C87" i="357"/>
  <c r="BL78" i="357"/>
  <c r="BK78" i="357"/>
  <c r="BJ78" i="357"/>
  <c r="K89" i="356"/>
  <c r="D84" i="356"/>
  <c r="BT20" i="356"/>
  <c r="BK80" i="356"/>
  <c r="BJ80" i="356"/>
  <c r="BL80" i="356"/>
  <c r="BL80" i="357"/>
  <c r="BK80" i="357"/>
  <c r="BJ80" i="357"/>
  <c r="H87" i="357"/>
  <c r="F94" i="357"/>
  <c r="H88" i="357"/>
  <c r="H86" i="357"/>
  <c r="H100" i="357"/>
  <c r="H96" i="357"/>
  <c r="F92" i="357"/>
  <c r="F98" i="357"/>
  <c r="F97" i="357"/>
  <c r="F93" i="357"/>
  <c r="H80" i="357"/>
  <c r="J80" i="357" s="1"/>
  <c r="BA78" i="357" s="1"/>
  <c r="H84" i="356"/>
  <c r="BT32" i="356"/>
  <c r="F84" i="357"/>
  <c r="BT40" i="357"/>
  <c r="C91" i="358"/>
  <c r="D87" i="358"/>
  <c r="C94" i="358"/>
  <c r="D100" i="358"/>
  <c r="D99" i="358"/>
  <c r="D98" i="358"/>
  <c r="C92" i="358"/>
  <c r="D89" i="358"/>
  <c r="C96" i="358"/>
  <c r="C95" i="358"/>
  <c r="BB70" i="357"/>
  <c r="BG69" i="357"/>
  <c r="G83" i="357" s="1"/>
  <c r="BE68" i="357"/>
  <c r="BB67" i="357"/>
  <c r="BG70" i="357"/>
  <c r="BE69" i="357"/>
  <c r="E83" i="357" s="1"/>
  <c r="BD68" i="357"/>
  <c r="BG67" i="357"/>
  <c r="BE70" i="357"/>
  <c r="BD69" i="357"/>
  <c r="D83" i="357" s="1"/>
  <c r="H83" i="357" s="1"/>
  <c r="J83" i="357" s="1"/>
  <c r="BB68" i="357"/>
  <c r="BT37" i="357" s="1"/>
  <c r="CA39" i="357" s="1"/>
  <c r="CF35" i="357" s="1"/>
  <c r="CK24" i="357" s="1"/>
  <c r="CQ23" i="357" s="1"/>
  <c r="BE67" i="357"/>
  <c r="BD70" i="357"/>
  <c r="BB69" i="357"/>
  <c r="C83" i="357" s="1"/>
  <c r="BG68" i="357"/>
  <c r="BD67" i="357"/>
  <c r="BK83" i="358"/>
  <c r="BJ83" i="358"/>
  <c r="BL83" i="358"/>
  <c r="H79" i="356"/>
  <c r="J79" i="356" s="1"/>
  <c r="K90" i="356"/>
  <c r="BT36" i="356"/>
  <c r="BJ78" i="356"/>
  <c r="BL78" i="356"/>
  <c r="BK78" i="356"/>
  <c r="H92" i="356"/>
  <c r="F90" i="356"/>
  <c r="H95" i="356"/>
  <c r="H93" i="356"/>
  <c r="C86" i="356"/>
  <c r="H94" i="356"/>
  <c r="H91" i="356"/>
  <c r="F89" i="356"/>
  <c r="C87" i="356"/>
  <c r="C88" i="356"/>
  <c r="H78" i="356"/>
  <c r="J78" i="356" s="1"/>
  <c r="BJ79" i="358"/>
  <c r="BL79" i="358"/>
  <c r="BK79" i="358"/>
  <c r="H79" i="358"/>
  <c r="J79" i="358" s="1"/>
  <c r="H100" i="358"/>
  <c r="H96" i="358"/>
  <c r="F92" i="358"/>
  <c r="F98" i="358"/>
  <c r="F97" i="358"/>
  <c r="F93" i="358"/>
  <c r="H87" i="358"/>
  <c r="F94" i="358"/>
  <c r="H88" i="358"/>
  <c r="H86" i="358"/>
  <c r="BJ80" i="358"/>
  <c r="BL80" i="358"/>
  <c r="BK80" i="358"/>
  <c r="H80" i="356"/>
  <c r="J80" i="356" s="1"/>
  <c r="F94" i="356"/>
  <c r="H88" i="356"/>
  <c r="H86" i="356"/>
  <c r="H100" i="356"/>
  <c r="H96" i="356"/>
  <c r="F92" i="356"/>
  <c r="F98" i="356"/>
  <c r="H87" i="356"/>
  <c r="F97" i="356"/>
  <c r="F93" i="356"/>
  <c r="C96" i="356"/>
  <c r="C95" i="356"/>
  <c r="C91" i="356"/>
  <c r="D87" i="356"/>
  <c r="D100" i="356"/>
  <c r="D98" i="356"/>
  <c r="D99" i="356"/>
  <c r="C94" i="356"/>
  <c r="C92" i="356"/>
  <c r="D89" i="356"/>
  <c r="H82" i="356"/>
  <c r="J82" i="356" s="1"/>
  <c r="BJ82" i="356"/>
  <c r="BL82" i="356"/>
  <c r="BK82" i="356"/>
  <c r="BD48" i="358"/>
  <c r="BB48" i="358"/>
  <c r="BG47" i="358"/>
  <c r="G81" i="358" s="1"/>
  <c r="BD47" i="358"/>
  <c r="D81" i="358" s="1"/>
  <c r="BE46" i="358"/>
  <c r="BD45" i="358"/>
  <c r="BG48" i="358"/>
  <c r="BB47" i="358"/>
  <c r="C81" i="358" s="1"/>
  <c r="BD46" i="358"/>
  <c r="BB45" i="358"/>
  <c r="BE48" i="358"/>
  <c r="BB46" i="358"/>
  <c r="BT28" i="358" s="1"/>
  <c r="BG45" i="358"/>
  <c r="BE47" i="358"/>
  <c r="E81" i="358" s="1"/>
  <c r="BG46" i="358"/>
  <c r="BE45" i="358"/>
  <c r="D94" i="358"/>
  <c r="D90" i="358"/>
  <c r="D88" i="358"/>
  <c r="D95" i="358"/>
  <c r="C100" i="358"/>
  <c r="C99" i="358"/>
  <c r="C98" i="358"/>
  <c r="C97" i="358"/>
  <c r="C93" i="358"/>
  <c r="D91" i="358"/>
  <c r="D97" i="357"/>
  <c r="D96" i="357"/>
  <c r="D93" i="357"/>
  <c r="C89" i="357"/>
  <c r="F100" i="357"/>
  <c r="F99" i="357"/>
  <c r="F95" i="357"/>
  <c r="D92" i="357"/>
  <c r="C90" i="357"/>
  <c r="D86" i="357"/>
  <c r="H81" i="357"/>
  <c r="J81" i="357" s="1"/>
  <c r="F87" i="356"/>
  <c r="H99" i="356"/>
  <c r="H98" i="356"/>
  <c r="H97" i="356"/>
  <c r="H89" i="356"/>
  <c r="F88" i="356"/>
  <c r="F86" i="356"/>
  <c r="F96" i="356"/>
  <c r="F91" i="356"/>
  <c r="H90" i="356"/>
  <c r="H99" i="358"/>
  <c r="H98" i="358"/>
  <c r="H97" i="358"/>
  <c r="H89" i="358"/>
  <c r="F88" i="358"/>
  <c r="F86" i="358"/>
  <c r="F96" i="358"/>
  <c r="F91" i="358"/>
  <c r="H90" i="358"/>
  <c r="F87" i="358"/>
  <c r="K88" i="357"/>
  <c r="C84" i="357"/>
  <c r="BT24" i="357"/>
  <c r="K87" i="357"/>
  <c r="BT16" i="357"/>
  <c r="D84" i="357"/>
  <c r="K89" i="357"/>
  <c r="BT20" i="357"/>
  <c r="C100" i="356"/>
  <c r="C99" i="356"/>
  <c r="C98" i="356"/>
  <c r="C97" i="356"/>
  <c r="C93" i="356"/>
  <c r="D91" i="356"/>
  <c r="D94" i="356"/>
  <c r="D90" i="356"/>
  <c r="D88" i="356"/>
  <c r="D95" i="356"/>
  <c r="BL83" i="356"/>
  <c r="BK83" i="356"/>
  <c r="BJ83" i="356"/>
  <c r="D100" i="357"/>
  <c r="D99" i="357"/>
  <c r="D98" i="357"/>
  <c r="C92" i="357"/>
  <c r="D89" i="357"/>
  <c r="C96" i="357"/>
  <c r="C95" i="357"/>
  <c r="C91" i="357"/>
  <c r="D87" i="357"/>
  <c r="C94" i="357"/>
  <c r="H82" i="357"/>
  <c r="J82" i="357" s="1"/>
  <c r="BK82" i="357"/>
  <c r="BL82" i="357"/>
  <c r="BJ82" i="357"/>
  <c r="BL82" i="358"/>
  <c r="BK82" i="358"/>
  <c r="BJ82" i="358"/>
  <c r="BJ81" i="357"/>
  <c r="BL81" i="357"/>
  <c r="BK81" i="357"/>
  <c r="C89" i="356"/>
  <c r="F100" i="356"/>
  <c r="C90" i="356"/>
  <c r="D86" i="356"/>
  <c r="D96" i="356"/>
  <c r="F99" i="356"/>
  <c r="F95" i="356"/>
  <c r="D92" i="356"/>
  <c r="D97" i="356"/>
  <c r="D93" i="356"/>
  <c r="BL81" i="356"/>
  <c r="BK81" i="356"/>
  <c r="BJ81" i="356"/>
  <c r="K87" i="356"/>
  <c r="BT16" i="356"/>
  <c r="K88" i="358"/>
  <c r="C84" i="358"/>
  <c r="BT24" i="358"/>
  <c r="D84" i="358"/>
  <c r="K89" i="358"/>
  <c r="BT20" i="358"/>
  <c r="BT40" i="356"/>
  <c r="F84" i="356"/>
  <c r="H84" i="358"/>
  <c r="BT32" i="358"/>
  <c r="K90" i="357"/>
  <c r="BT36" i="357"/>
  <c r="BK79" i="356"/>
  <c r="BJ79" i="356"/>
  <c r="BL79" i="356"/>
  <c r="C91" i="355"/>
  <c r="D87" i="355"/>
  <c r="C94" i="355"/>
  <c r="D100" i="355"/>
  <c r="D99" i="355"/>
  <c r="D98" i="355"/>
  <c r="C92" i="355"/>
  <c r="D89" i="355"/>
  <c r="C96" i="355"/>
  <c r="C95" i="355"/>
  <c r="H92" i="347"/>
  <c r="F90" i="347"/>
  <c r="H95" i="347"/>
  <c r="H93" i="347"/>
  <c r="H91" i="347"/>
  <c r="F89" i="347"/>
  <c r="C87" i="347"/>
  <c r="C88" i="347"/>
  <c r="H94" i="347"/>
  <c r="C86" i="347"/>
  <c r="BL81" i="346"/>
  <c r="BK81" i="346"/>
  <c r="BJ81" i="346"/>
  <c r="BG26" i="346"/>
  <c r="BB25" i="346"/>
  <c r="C79" i="346" s="1"/>
  <c r="BD24" i="346"/>
  <c r="BG23" i="346"/>
  <c r="BD26" i="346"/>
  <c r="BE25" i="346"/>
  <c r="E79" i="346" s="1"/>
  <c r="BG24" i="346"/>
  <c r="BD23" i="346"/>
  <c r="BE26" i="346"/>
  <c r="BB24" i="346"/>
  <c r="BT13" i="346" s="1"/>
  <c r="CA31" i="346" s="1"/>
  <c r="CF34" i="346" s="1"/>
  <c r="BB26" i="346"/>
  <c r="BG25" i="346"/>
  <c r="G79" i="346" s="1"/>
  <c r="BD25" i="346"/>
  <c r="D79" i="346" s="1"/>
  <c r="BE23" i="346"/>
  <c r="BB23" i="346"/>
  <c r="BE24" i="346"/>
  <c r="BL79" i="342"/>
  <c r="BK79" i="342"/>
  <c r="BJ79" i="342"/>
  <c r="K87" i="347"/>
  <c r="BT16" i="347"/>
  <c r="C89" i="346"/>
  <c r="F100" i="346"/>
  <c r="F99" i="346"/>
  <c r="F95" i="346"/>
  <c r="D92" i="346"/>
  <c r="C90" i="346"/>
  <c r="D86" i="346"/>
  <c r="D97" i="346"/>
  <c r="D93" i="346"/>
  <c r="D96" i="346"/>
  <c r="H81" i="346"/>
  <c r="J81" i="346" s="1"/>
  <c r="BK81" i="355"/>
  <c r="BJ81" i="355"/>
  <c r="BL81" i="355"/>
  <c r="H81" i="355"/>
  <c r="J81" i="355" s="1"/>
  <c r="F100" i="355"/>
  <c r="F99" i="355"/>
  <c r="F95" i="355"/>
  <c r="D92" i="355"/>
  <c r="C90" i="355"/>
  <c r="D86" i="355"/>
  <c r="D97" i="355"/>
  <c r="D96" i="355"/>
  <c r="D93" i="355"/>
  <c r="C89" i="355"/>
  <c r="BJ78" i="346"/>
  <c r="BL78" i="346"/>
  <c r="BK78" i="346"/>
  <c r="BT36" i="352"/>
  <c r="K90" i="352"/>
  <c r="F91" i="342"/>
  <c r="H90" i="342"/>
  <c r="F87" i="342"/>
  <c r="H99" i="342"/>
  <c r="H98" i="342"/>
  <c r="H97" i="342"/>
  <c r="H89" i="342"/>
  <c r="F88" i="342"/>
  <c r="F86" i="342"/>
  <c r="F96" i="342"/>
  <c r="F84" i="355"/>
  <c r="BT40" i="355"/>
  <c r="BB57" i="355"/>
  <c r="BT29" i="355" s="1"/>
  <c r="CA15" i="355" s="1"/>
  <c r="CF18" i="355" s="1"/>
  <c r="BG58" i="355"/>
  <c r="G82" i="355" s="1"/>
  <c r="BE59" i="355"/>
  <c r="H78" i="341"/>
  <c r="J78" i="341" s="1"/>
  <c r="BL78" i="341"/>
  <c r="BK78" i="341"/>
  <c r="BJ78" i="341"/>
  <c r="C91" i="341"/>
  <c r="D87" i="341"/>
  <c r="D98" i="341"/>
  <c r="D99" i="341"/>
  <c r="C92" i="341"/>
  <c r="D89" i="341"/>
  <c r="D100" i="341"/>
  <c r="C95" i="341"/>
  <c r="C94" i="341"/>
  <c r="C96" i="341"/>
  <c r="H82" i="341"/>
  <c r="J82" i="341" s="1"/>
  <c r="BT40" i="344"/>
  <c r="F84" i="344"/>
  <c r="BE70" i="347"/>
  <c r="BD69" i="347"/>
  <c r="D83" i="347" s="1"/>
  <c r="BB68" i="347"/>
  <c r="BT37" i="347" s="1"/>
  <c r="CA39" i="347" s="1"/>
  <c r="CF35" i="347" s="1"/>
  <c r="CK24" i="347" s="1"/>
  <c r="CQ23" i="347" s="1"/>
  <c r="BE67" i="347"/>
  <c r="BD70" i="347"/>
  <c r="BB69" i="347"/>
  <c r="C83" i="347" s="1"/>
  <c r="BG68" i="347"/>
  <c r="BD67" i="347"/>
  <c r="BB70" i="347"/>
  <c r="BG69" i="347"/>
  <c r="G83" i="347" s="1"/>
  <c r="BE68" i="347"/>
  <c r="BB67" i="347"/>
  <c r="BG70" i="347"/>
  <c r="BD68" i="347"/>
  <c r="BE69" i="347"/>
  <c r="E83" i="347" s="1"/>
  <c r="BG67" i="347"/>
  <c r="BB26" i="352"/>
  <c r="BD25" i="352"/>
  <c r="D79" i="352" s="1"/>
  <c r="BE24" i="352"/>
  <c r="BB23" i="352"/>
  <c r="BG26" i="352"/>
  <c r="BB25" i="352"/>
  <c r="C79" i="352" s="1"/>
  <c r="BD24" i="352"/>
  <c r="BG23" i="352"/>
  <c r="BG25" i="352"/>
  <c r="G79" i="352" s="1"/>
  <c r="BE25" i="352"/>
  <c r="E79" i="352" s="1"/>
  <c r="BG24" i="352"/>
  <c r="BE23" i="352"/>
  <c r="BB24" i="352"/>
  <c r="BT13" i="352" s="1"/>
  <c r="CA31" i="352" s="1"/>
  <c r="CF34" i="352" s="1"/>
  <c r="BD23" i="352"/>
  <c r="BE26" i="352"/>
  <c r="BD26" i="352"/>
  <c r="F84" i="353"/>
  <c r="BT40" i="353"/>
  <c r="BE48" i="347"/>
  <c r="BD47" i="347"/>
  <c r="D81" i="347" s="1"/>
  <c r="BB46" i="347"/>
  <c r="BT28" i="347" s="1"/>
  <c r="BG45" i="347"/>
  <c r="BD48" i="347"/>
  <c r="BB47" i="347"/>
  <c r="C81" i="347" s="1"/>
  <c r="BG46" i="347"/>
  <c r="BE45" i="347"/>
  <c r="BB48" i="347"/>
  <c r="BG47" i="347"/>
  <c r="G81" i="347" s="1"/>
  <c r="BE46" i="347"/>
  <c r="BD45" i="347"/>
  <c r="BE47" i="347"/>
  <c r="E81" i="347" s="1"/>
  <c r="BD46" i="347"/>
  <c r="BB45" i="347"/>
  <c r="BG48" i="347"/>
  <c r="BG59" i="343"/>
  <c r="BD58" i="343"/>
  <c r="D82" i="343" s="1"/>
  <c r="BB57" i="343"/>
  <c r="BT29" i="343" s="1"/>
  <c r="CA15" i="343" s="1"/>
  <c r="CF18" i="343" s="1"/>
  <c r="BG56" i="343"/>
  <c r="BE59" i="343"/>
  <c r="BB58" i="343"/>
  <c r="C82" i="343" s="1"/>
  <c r="BG57" i="343"/>
  <c r="BE56" i="343"/>
  <c r="BD59" i="343"/>
  <c r="BG58" i="343"/>
  <c r="G82" i="343" s="1"/>
  <c r="BE57" i="343"/>
  <c r="BD56" i="343"/>
  <c r="BD57" i="343"/>
  <c r="BB59" i="343"/>
  <c r="BE58" i="343"/>
  <c r="E82" i="343" s="1"/>
  <c r="BB56" i="343"/>
  <c r="BE14" i="350"/>
  <c r="E78" i="350" s="1"/>
  <c r="BG14" i="350"/>
  <c r="G78" i="350" s="1"/>
  <c r="BB14" i="350"/>
  <c r="C78" i="350" s="1"/>
  <c r="H94" i="342"/>
  <c r="C88" i="342"/>
  <c r="C86" i="342"/>
  <c r="H92" i="342"/>
  <c r="F90" i="342"/>
  <c r="H95" i="342"/>
  <c r="H93" i="342"/>
  <c r="H91" i="342"/>
  <c r="F89" i="342"/>
  <c r="C87" i="342"/>
  <c r="BK78" i="342"/>
  <c r="BJ78" i="342"/>
  <c r="BL78" i="342"/>
  <c r="BJ82" i="351"/>
  <c r="BL82" i="351"/>
  <c r="BK82" i="351"/>
  <c r="BE13" i="351"/>
  <c r="BG13" i="351"/>
  <c r="BD13" i="351"/>
  <c r="BG48" i="351"/>
  <c r="BG46" i="351"/>
  <c r="H78" i="352"/>
  <c r="J78" i="352" s="1"/>
  <c r="BJ82" i="348"/>
  <c r="BK82" i="348"/>
  <c r="BL82" i="348"/>
  <c r="BB70" i="349"/>
  <c r="BD70" i="349"/>
  <c r="BE70" i="349"/>
  <c r="BG70" i="349"/>
  <c r="D97" i="349"/>
  <c r="D96" i="349"/>
  <c r="D93" i="349"/>
  <c r="C89" i="349"/>
  <c r="D92" i="349"/>
  <c r="D86" i="349"/>
  <c r="F100" i="349"/>
  <c r="F99" i="349"/>
  <c r="F95" i="349"/>
  <c r="C90" i="349"/>
  <c r="BL81" i="349"/>
  <c r="BK81" i="349"/>
  <c r="BJ81" i="349"/>
  <c r="BE26" i="355"/>
  <c r="BD26" i="355"/>
  <c r="BE25" i="355"/>
  <c r="E79" i="355" s="1"/>
  <c r="BG24" i="355"/>
  <c r="BD23" i="355"/>
  <c r="BB26" i="355"/>
  <c r="BB25" i="355"/>
  <c r="C79" i="355" s="1"/>
  <c r="BD24" i="355"/>
  <c r="BB24" i="355"/>
  <c r="BT13" i="355" s="1"/>
  <c r="CA31" i="355" s="1"/>
  <c r="CF34" i="355" s="1"/>
  <c r="BG23" i="355"/>
  <c r="BG25" i="355"/>
  <c r="G79" i="355" s="1"/>
  <c r="BE23" i="355"/>
  <c r="BE24" i="355"/>
  <c r="BB23" i="355"/>
  <c r="BG26" i="355"/>
  <c r="BD25" i="355"/>
  <c r="D79" i="355" s="1"/>
  <c r="H79" i="355" s="1"/>
  <c r="J79" i="355" s="1"/>
  <c r="BJ80" i="341"/>
  <c r="BL80" i="341"/>
  <c r="BK80" i="341"/>
  <c r="H100" i="341"/>
  <c r="H96" i="341"/>
  <c r="F92" i="341"/>
  <c r="H88" i="341"/>
  <c r="F97" i="341"/>
  <c r="H87" i="341"/>
  <c r="H86" i="341"/>
  <c r="F98" i="341"/>
  <c r="F94" i="341"/>
  <c r="F93" i="341"/>
  <c r="BE59" i="346"/>
  <c r="BB58" i="346"/>
  <c r="C82" i="346" s="1"/>
  <c r="BG57" i="346"/>
  <c r="BE56" i="346"/>
  <c r="BD59" i="346"/>
  <c r="BG58" i="346"/>
  <c r="G82" i="346" s="1"/>
  <c r="BE57" i="346"/>
  <c r="BD56" i="346"/>
  <c r="BB59" i="346"/>
  <c r="BE58" i="346"/>
  <c r="E82" i="346" s="1"/>
  <c r="BD57" i="346"/>
  <c r="BB56" i="346"/>
  <c r="BD58" i="346"/>
  <c r="D82" i="346" s="1"/>
  <c r="H82" i="346" s="1"/>
  <c r="J82" i="346" s="1"/>
  <c r="BB57" i="346"/>
  <c r="BT29" i="346" s="1"/>
  <c r="CA15" i="346" s="1"/>
  <c r="CF18" i="346" s="1"/>
  <c r="BG56" i="346"/>
  <c r="BG59" i="346"/>
  <c r="AS70" i="353"/>
  <c r="AR72" i="353"/>
  <c r="AS67" i="353"/>
  <c r="H87" i="349"/>
  <c r="F94" i="349"/>
  <c r="H88" i="349"/>
  <c r="H86" i="349"/>
  <c r="H100" i="349"/>
  <c r="H96" i="349"/>
  <c r="F92" i="349"/>
  <c r="F98" i="349"/>
  <c r="F97" i="349"/>
  <c r="F93" i="349"/>
  <c r="BL80" i="349"/>
  <c r="BK80" i="349"/>
  <c r="BJ80" i="349"/>
  <c r="BK78" i="344"/>
  <c r="BJ78" i="344"/>
  <c r="BL78" i="344"/>
  <c r="H94" i="344"/>
  <c r="C88" i="344"/>
  <c r="C86" i="344"/>
  <c r="H92" i="344"/>
  <c r="F90" i="344"/>
  <c r="H95" i="344"/>
  <c r="H93" i="344"/>
  <c r="H91" i="344"/>
  <c r="F89" i="344"/>
  <c r="C87" i="344"/>
  <c r="BT36" i="343"/>
  <c r="K90" i="343"/>
  <c r="K90" i="345"/>
  <c r="BT36" i="345"/>
  <c r="BG25" i="348"/>
  <c r="G79" i="348" s="1"/>
  <c r="BD25" i="348"/>
  <c r="D79" i="348" s="1"/>
  <c r="BE25" i="348"/>
  <c r="E79" i="348" s="1"/>
  <c r="BL81" i="342"/>
  <c r="BK81" i="342"/>
  <c r="BJ81" i="342"/>
  <c r="BK79" i="345"/>
  <c r="BL79" i="345"/>
  <c r="BJ79" i="345"/>
  <c r="BT32" i="352"/>
  <c r="H84" i="352"/>
  <c r="BG36" i="352"/>
  <c r="G80" i="352" s="1"/>
  <c r="BG37" i="352"/>
  <c r="BK80" i="347"/>
  <c r="BJ80" i="347"/>
  <c r="BL80" i="347"/>
  <c r="K89" i="347"/>
  <c r="D84" i="347"/>
  <c r="BT20" i="347"/>
  <c r="BG15" i="353"/>
  <c r="BD14" i="353"/>
  <c r="D78" i="353" s="1"/>
  <c r="K87" i="353"/>
  <c r="BT16" i="353"/>
  <c r="BD35" i="353"/>
  <c r="BE36" i="353"/>
  <c r="E80" i="353" s="1"/>
  <c r="D84" i="353"/>
  <c r="K89" i="353"/>
  <c r="BT20" i="353"/>
  <c r="K90" i="354"/>
  <c r="BT36" i="354"/>
  <c r="K88" i="341"/>
  <c r="C84" i="341"/>
  <c r="BT24" i="341"/>
  <c r="BD70" i="351"/>
  <c r="BE68" i="351"/>
  <c r="BG68" i="351"/>
  <c r="BE26" i="354"/>
  <c r="BG24" i="354"/>
  <c r="K88" i="354"/>
  <c r="C84" i="354"/>
  <c r="BT24" i="354"/>
  <c r="BK81" i="341"/>
  <c r="BL81" i="341"/>
  <c r="BJ81" i="341"/>
  <c r="F99" i="341"/>
  <c r="F95" i="341"/>
  <c r="D92" i="341"/>
  <c r="F100" i="341"/>
  <c r="C90" i="341"/>
  <c r="D93" i="341"/>
  <c r="C89" i="341"/>
  <c r="D97" i="341"/>
  <c r="D96" i="341"/>
  <c r="D86" i="341"/>
  <c r="BJ78" i="347"/>
  <c r="BL78" i="347"/>
  <c r="BK78" i="347"/>
  <c r="K90" i="346"/>
  <c r="BT36" i="346"/>
  <c r="H87" i="342"/>
  <c r="F94" i="342"/>
  <c r="H88" i="342"/>
  <c r="H86" i="342"/>
  <c r="H100" i="342"/>
  <c r="H96" i="342"/>
  <c r="F92" i="342"/>
  <c r="F98" i="342"/>
  <c r="F97" i="342"/>
  <c r="F93" i="342"/>
  <c r="H80" i="342"/>
  <c r="J80" i="342" s="1"/>
  <c r="BE70" i="346"/>
  <c r="BD69" i="346"/>
  <c r="D83" i="346" s="1"/>
  <c r="BB68" i="346"/>
  <c r="BT37" i="346" s="1"/>
  <c r="CA39" i="346" s="1"/>
  <c r="CF35" i="346" s="1"/>
  <c r="CK24" i="346" s="1"/>
  <c r="CQ23" i="346" s="1"/>
  <c r="BE67" i="346"/>
  <c r="BD70" i="346"/>
  <c r="BB69" i="346"/>
  <c r="C83" i="346" s="1"/>
  <c r="BG68" i="346"/>
  <c r="BD67" i="346"/>
  <c r="BB70" i="346"/>
  <c r="BG69" i="346"/>
  <c r="G83" i="346" s="1"/>
  <c r="BE68" i="346"/>
  <c r="BB67" i="346"/>
  <c r="BG70" i="346"/>
  <c r="BD68" i="346"/>
  <c r="BG67" i="346"/>
  <c r="BE69" i="346"/>
  <c r="E83" i="346" s="1"/>
  <c r="BG70" i="343"/>
  <c r="BE69" i="343"/>
  <c r="E83" i="343" s="1"/>
  <c r="BD68" i="343"/>
  <c r="BG67" i="343"/>
  <c r="BE70" i="343"/>
  <c r="BD69" i="343"/>
  <c r="D83" i="343" s="1"/>
  <c r="H83" i="343" s="1"/>
  <c r="J83" i="343" s="1"/>
  <c r="BB68" i="343"/>
  <c r="BT37" i="343" s="1"/>
  <c r="CA39" i="343" s="1"/>
  <c r="CF35" i="343" s="1"/>
  <c r="CK24" i="343" s="1"/>
  <c r="CQ23" i="343" s="1"/>
  <c r="BE67" i="343"/>
  <c r="BD70" i="343"/>
  <c r="BB69" i="343"/>
  <c r="C83" i="343" s="1"/>
  <c r="BG68" i="343"/>
  <c r="BD67" i="343"/>
  <c r="BE68" i="343"/>
  <c r="BB67" i="343"/>
  <c r="BG69" i="343"/>
  <c r="G83" i="343" s="1"/>
  <c r="BB70" i="343"/>
  <c r="BG70" i="344"/>
  <c r="BE69" i="344"/>
  <c r="E83" i="344" s="1"/>
  <c r="BD68" i="344"/>
  <c r="BG67" i="344"/>
  <c r="BE70" i="344"/>
  <c r="BD69" i="344"/>
  <c r="D83" i="344" s="1"/>
  <c r="BB68" i="344"/>
  <c r="BT37" i="344" s="1"/>
  <c r="CA39" i="344" s="1"/>
  <c r="CF35" i="344" s="1"/>
  <c r="CK24" i="344" s="1"/>
  <c r="CQ23" i="344" s="1"/>
  <c r="BE67" i="344"/>
  <c r="BD70" i="344"/>
  <c r="BB69" i="344"/>
  <c r="C83" i="344" s="1"/>
  <c r="BG68" i="344"/>
  <c r="BD67" i="344"/>
  <c r="BB70" i="344"/>
  <c r="BG69" i="344"/>
  <c r="G83" i="344" s="1"/>
  <c r="BE68" i="344"/>
  <c r="BB67" i="344"/>
  <c r="K87" i="346"/>
  <c r="BT16" i="346"/>
  <c r="BK80" i="348"/>
  <c r="BJ80" i="348"/>
  <c r="BL80" i="348"/>
  <c r="F94" i="348"/>
  <c r="H88" i="348"/>
  <c r="H86" i="348"/>
  <c r="H100" i="348"/>
  <c r="H96" i="348"/>
  <c r="F92" i="348"/>
  <c r="F98" i="348"/>
  <c r="H87" i="348"/>
  <c r="F97" i="348"/>
  <c r="F93" i="348"/>
  <c r="BD58" i="355"/>
  <c r="D82" i="355" s="1"/>
  <c r="H82" i="355" s="1"/>
  <c r="J82" i="355" s="1"/>
  <c r="BE58" i="355"/>
  <c r="E82" i="355" s="1"/>
  <c r="BD59" i="355"/>
  <c r="BG70" i="345"/>
  <c r="BE69" i="345"/>
  <c r="E83" i="345" s="1"/>
  <c r="BD68" i="345"/>
  <c r="BG67" i="345"/>
  <c r="BE70" i="345"/>
  <c r="BD69" i="345"/>
  <c r="D83" i="345" s="1"/>
  <c r="H83" i="345" s="1"/>
  <c r="J83" i="345" s="1"/>
  <c r="BB68" i="345"/>
  <c r="BT37" i="345" s="1"/>
  <c r="CA39" i="345" s="1"/>
  <c r="CF35" i="345" s="1"/>
  <c r="CK24" i="345" s="1"/>
  <c r="CQ23" i="345" s="1"/>
  <c r="BE67" i="345"/>
  <c r="BD70" i="345"/>
  <c r="BB69" i="345"/>
  <c r="C83" i="345" s="1"/>
  <c r="BG68" i="345"/>
  <c r="BD67" i="345"/>
  <c r="BE68" i="345"/>
  <c r="BB67" i="345"/>
  <c r="BB70" i="345"/>
  <c r="BG69" i="345"/>
  <c r="G83" i="345" s="1"/>
  <c r="H87" i="344"/>
  <c r="F94" i="344"/>
  <c r="H88" i="344"/>
  <c r="H86" i="344"/>
  <c r="H100" i="344"/>
  <c r="H96" i="344"/>
  <c r="F92" i="344"/>
  <c r="F98" i="344"/>
  <c r="F97" i="344"/>
  <c r="F93" i="344"/>
  <c r="BL80" i="344"/>
  <c r="BK80" i="344"/>
  <c r="BJ80" i="344"/>
  <c r="BL82" i="341"/>
  <c r="BK82" i="341"/>
  <c r="BJ82" i="341"/>
  <c r="BK82" i="344"/>
  <c r="BJ82" i="344"/>
  <c r="BL82" i="344"/>
  <c r="D100" i="344"/>
  <c r="D99" i="344"/>
  <c r="D98" i="344"/>
  <c r="C92" i="344"/>
  <c r="D89" i="344"/>
  <c r="C96" i="344"/>
  <c r="C95" i="344"/>
  <c r="C91" i="344"/>
  <c r="D87" i="344"/>
  <c r="C94" i="344"/>
  <c r="H82" i="344"/>
  <c r="J82" i="344" s="1"/>
  <c r="H82" i="353"/>
  <c r="J82" i="353" s="1"/>
  <c r="BK80" i="346"/>
  <c r="BJ80" i="346"/>
  <c r="BL80" i="346"/>
  <c r="H80" i="346"/>
  <c r="J80" i="346" s="1"/>
  <c r="BE37" i="345"/>
  <c r="BE36" i="345"/>
  <c r="E80" i="345" s="1"/>
  <c r="BE35" i="345"/>
  <c r="BE34" i="345"/>
  <c r="BD37" i="345"/>
  <c r="BD36" i="345"/>
  <c r="D80" i="345" s="1"/>
  <c r="H80" i="345" s="1"/>
  <c r="J80" i="345" s="1"/>
  <c r="BD35" i="345"/>
  <c r="BD34" i="345"/>
  <c r="BB37" i="345"/>
  <c r="BB36" i="345"/>
  <c r="C80" i="345" s="1"/>
  <c r="BB35" i="345"/>
  <c r="BT17" i="345" s="1"/>
  <c r="BB34" i="345"/>
  <c r="BG34" i="345"/>
  <c r="BG37" i="345"/>
  <c r="BG35" i="345"/>
  <c r="BG36" i="345"/>
  <c r="G80" i="345" s="1"/>
  <c r="BG15" i="348"/>
  <c r="BG14" i="348"/>
  <c r="G78" i="348" s="1"/>
  <c r="BG13" i="348"/>
  <c r="BG12" i="348"/>
  <c r="BE15" i="348"/>
  <c r="BE14" i="348"/>
  <c r="E78" i="348" s="1"/>
  <c r="BE13" i="348"/>
  <c r="BE12" i="348"/>
  <c r="BD15" i="348"/>
  <c r="BD14" i="348"/>
  <c r="D78" i="348" s="1"/>
  <c r="H78" i="348" s="1"/>
  <c r="J78" i="348" s="1"/>
  <c r="BD13" i="348"/>
  <c r="BD12" i="348"/>
  <c r="BB15" i="348"/>
  <c r="BB14" i="348"/>
  <c r="C78" i="348" s="1"/>
  <c r="BB13" i="348"/>
  <c r="BT12" i="348" s="1"/>
  <c r="BB12" i="348"/>
  <c r="F100" i="350"/>
  <c r="F99" i="350"/>
  <c r="F95" i="350"/>
  <c r="D92" i="350"/>
  <c r="C90" i="350"/>
  <c r="D86" i="350"/>
  <c r="C89" i="350"/>
  <c r="D97" i="350"/>
  <c r="D93" i="350"/>
  <c r="D96" i="350"/>
  <c r="H81" i="350"/>
  <c r="J81" i="350" s="1"/>
  <c r="BJ81" i="350"/>
  <c r="BL81" i="350"/>
  <c r="BK81" i="350"/>
  <c r="BG70" i="342"/>
  <c r="BE69" i="342"/>
  <c r="E83" i="342" s="1"/>
  <c r="BD68" i="342"/>
  <c r="BG67" i="342"/>
  <c r="BE70" i="342"/>
  <c r="BD69" i="342"/>
  <c r="D83" i="342" s="1"/>
  <c r="BB68" i="342"/>
  <c r="BT37" i="342" s="1"/>
  <c r="CA39" i="342" s="1"/>
  <c r="CF35" i="342" s="1"/>
  <c r="CK24" i="342" s="1"/>
  <c r="CQ23" i="342" s="1"/>
  <c r="BE67" i="342"/>
  <c r="BD70" i="342"/>
  <c r="BB69" i="342"/>
  <c r="C83" i="342" s="1"/>
  <c r="BG68" i="342"/>
  <c r="BD67" i="342"/>
  <c r="BE68" i="342"/>
  <c r="BB67" i="342"/>
  <c r="BG69" i="342"/>
  <c r="G83" i="342" s="1"/>
  <c r="BB70" i="342"/>
  <c r="BL81" i="348"/>
  <c r="BK81" i="348"/>
  <c r="BJ81" i="348"/>
  <c r="C89" i="348"/>
  <c r="D97" i="348"/>
  <c r="D93" i="348"/>
  <c r="F100" i="348"/>
  <c r="C90" i="348"/>
  <c r="D86" i="348"/>
  <c r="D96" i="348"/>
  <c r="F99" i="348"/>
  <c r="F95" i="348"/>
  <c r="D92" i="348"/>
  <c r="BD15" i="350"/>
  <c r="BE15" i="350"/>
  <c r="BG15" i="350"/>
  <c r="BB15" i="350"/>
  <c r="F91" i="353"/>
  <c r="H90" i="353"/>
  <c r="F87" i="353"/>
  <c r="H99" i="353"/>
  <c r="H97" i="353"/>
  <c r="H89" i="353"/>
  <c r="F88" i="353"/>
  <c r="F96" i="353"/>
  <c r="F86" i="353"/>
  <c r="H98" i="353"/>
  <c r="C96" i="351"/>
  <c r="C95" i="351"/>
  <c r="D100" i="351"/>
  <c r="C94" i="351"/>
  <c r="C91" i="351"/>
  <c r="D87" i="351"/>
  <c r="D98" i="351"/>
  <c r="D99" i="351"/>
  <c r="C92" i="351"/>
  <c r="D89" i="351"/>
  <c r="BK83" i="341"/>
  <c r="BJ83" i="341"/>
  <c r="BL83" i="341"/>
  <c r="D94" i="341"/>
  <c r="D90" i="341"/>
  <c r="C97" i="341"/>
  <c r="C93" i="341"/>
  <c r="C98" i="341"/>
  <c r="D95" i="341"/>
  <c r="C100" i="341"/>
  <c r="C99" i="341"/>
  <c r="D91" i="341"/>
  <c r="D88" i="341"/>
  <c r="H94" i="349"/>
  <c r="C88" i="349"/>
  <c r="C86" i="349"/>
  <c r="H92" i="349"/>
  <c r="F90" i="349"/>
  <c r="H95" i="349"/>
  <c r="H93" i="349"/>
  <c r="F89" i="349"/>
  <c r="C87" i="349"/>
  <c r="H91" i="349"/>
  <c r="BK78" i="349"/>
  <c r="BJ78" i="349"/>
  <c r="BL78" i="349"/>
  <c r="F98" i="354"/>
  <c r="F97" i="354"/>
  <c r="F93" i="354"/>
  <c r="F94" i="354"/>
  <c r="H87" i="354"/>
  <c r="H86" i="354"/>
  <c r="H96" i="354"/>
  <c r="H100" i="354"/>
  <c r="H88" i="354"/>
  <c r="F92" i="354"/>
  <c r="H80" i="354"/>
  <c r="J80" i="354" s="1"/>
  <c r="BK80" i="354"/>
  <c r="BJ80" i="354"/>
  <c r="BL80" i="354"/>
  <c r="BB13" i="351"/>
  <c r="BT12" i="351" s="1"/>
  <c r="BE14" i="351"/>
  <c r="E78" i="351" s="1"/>
  <c r="BG14" i="351"/>
  <c r="G78" i="351" s="1"/>
  <c r="BD14" i="351"/>
  <c r="D78" i="351" s="1"/>
  <c r="H78" i="351" s="1"/>
  <c r="J78" i="351" s="1"/>
  <c r="BL79" i="349"/>
  <c r="BK79" i="349"/>
  <c r="BJ79" i="349"/>
  <c r="H79" i="349"/>
  <c r="J79" i="349" s="1"/>
  <c r="BA79" i="349" s="1"/>
  <c r="K90" i="351"/>
  <c r="BT36" i="351"/>
  <c r="BD46" i="351"/>
  <c r="BB46" i="351"/>
  <c r="BT28" i="351" s="1"/>
  <c r="BK78" i="352"/>
  <c r="BJ78" i="352"/>
  <c r="BL78" i="352"/>
  <c r="BT16" i="352"/>
  <c r="K87" i="352"/>
  <c r="C84" i="347"/>
  <c r="BT24" i="347"/>
  <c r="K88" i="347"/>
  <c r="BT40" i="349"/>
  <c r="F84" i="349"/>
  <c r="K87" i="345"/>
  <c r="BT16" i="345"/>
  <c r="BG69" i="349"/>
  <c r="G83" i="349" s="1"/>
  <c r="BL82" i="354"/>
  <c r="BJ82" i="354"/>
  <c r="BK82" i="354"/>
  <c r="D84" i="343"/>
  <c r="BT20" i="343"/>
  <c r="K89" i="343"/>
  <c r="BL82" i="350"/>
  <c r="BJ82" i="350"/>
  <c r="BK82" i="350"/>
  <c r="BT40" i="345"/>
  <c r="F84" i="345"/>
  <c r="D97" i="344"/>
  <c r="D96" i="344"/>
  <c r="D93" i="344"/>
  <c r="C89" i="344"/>
  <c r="F100" i="344"/>
  <c r="F99" i="344"/>
  <c r="F95" i="344"/>
  <c r="C90" i="344"/>
  <c r="D92" i="344"/>
  <c r="D86" i="344"/>
  <c r="BL81" i="344"/>
  <c r="BK81" i="344"/>
  <c r="BJ81" i="344"/>
  <c r="BG70" i="355"/>
  <c r="BE69" i="355"/>
  <c r="E83" i="355" s="1"/>
  <c r="BD68" i="355"/>
  <c r="BG67" i="355"/>
  <c r="BD70" i="355"/>
  <c r="BE67" i="355"/>
  <c r="BB70" i="355"/>
  <c r="BG69" i="355"/>
  <c r="G83" i="355" s="1"/>
  <c r="BG68" i="355"/>
  <c r="BD67" i="355"/>
  <c r="BD69" i="355"/>
  <c r="D83" i="355" s="1"/>
  <c r="BB69" i="355"/>
  <c r="C83" i="355" s="1"/>
  <c r="BE68" i="355"/>
  <c r="BB67" i="355"/>
  <c r="BB68" i="355"/>
  <c r="BT37" i="355" s="1"/>
  <c r="CA39" i="355" s="1"/>
  <c r="CF35" i="355" s="1"/>
  <c r="CK24" i="355" s="1"/>
  <c r="CQ23" i="355" s="1"/>
  <c r="BE70" i="355"/>
  <c r="F91" i="344"/>
  <c r="H90" i="344"/>
  <c r="F87" i="344"/>
  <c r="H99" i="344"/>
  <c r="H98" i="344"/>
  <c r="H97" i="344"/>
  <c r="H89" i="344"/>
  <c r="F88" i="344"/>
  <c r="F86" i="344"/>
  <c r="F96" i="344"/>
  <c r="H79" i="344"/>
  <c r="J79" i="344" s="1"/>
  <c r="BG70" i="350"/>
  <c r="BE69" i="350"/>
  <c r="E83" i="350" s="1"/>
  <c r="BD68" i="350"/>
  <c r="BG67" i="350"/>
  <c r="BE70" i="350"/>
  <c r="BD69" i="350"/>
  <c r="D83" i="350" s="1"/>
  <c r="H83" i="350" s="1"/>
  <c r="J83" i="350" s="1"/>
  <c r="BB68" i="350"/>
  <c r="BT37" i="350" s="1"/>
  <c r="CA39" i="350" s="1"/>
  <c r="CF35" i="350" s="1"/>
  <c r="CK24" i="350" s="1"/>
  <c r="CQ23" i="350" s="1"/>
  <c r="BE67" i="350"/>
  <c r="BD70" i="350"/>
  <c r="BB69" i="350"/>
  <c r="C83" i="350" s="1"/>
  <c r="BG68" i="350"/>
  <c r="BD67" i="350"/>
  <c r="BB70" i="350"/>
  <c r="BE68" i="350"/>
  <c r="BG69" i="350"/>
  <c r="G83" i="350" s="1"/>
  <c r="BB67" i="350"/>
  <c r="BB24" i="348"/>
  <c r="BT13" i="348" s="1"/>
  <c r="CA31" i="348" s="1"/>
  <c r="CF34" i="348" s="1"/>
  <c r="BG26" i="348"/>
  <c r="BB26" i="348"/>
  <c r="BD26" i="348"/>
  <c r="K90" i="342"/>
  <c r="BT36" i="342"/>
  <c r="BL79" i="343"/>
  <c r="BK79" i="343"/>
  <c r="BJ79" i="343"/>
  <c r="K88" i="343"/>
  <c r="C84" i="343"/>
  <c r="BT24" i="343"/>
  <c r="C84" i="345"/>
  <c r="K88" i="345"/>
  <c r="BT24" i="345"/>
  <c r="H95" i="355"/>
  <c r="H93" i="355"/>
  <c r="H91" i="355"/>
  <c r="F89" i="355"/>
  <c r="C87" i="355"/>
  <c r="H94" i="355"/>
  <c r="C88" i="355"/>
  <c r="C86" i="355"/>
  <c r="F90" i="355"/>
  <c r="H92" i="355"/>
  <c r="D94" i="352"/>
  <c r="C99" i="352"/>
  <c r="C100" i="352"/>
  <c r="D91" i="352"/>
  <c r="D90" i="352"/>
  <c r="C98" i="352"/>
  <c r="D95" i="352"/>
  <c r="C97" i="352"/>
  <c r="D88" i="352"/>
  <c r="C93" i="352"/>
  <c r="BB37" i="352"/>
  <c r="BD35" i="352"/>
  <c r="BE35" i="352"/>
  <c r="C84" i="351"/>
  <c r="BT24" i="351"/>
  <c r="K88" i="351"/>
  <c r="H79" i="351"/>
  <c r="J79" i="351" s="1"/>
  <c r="BB13" i="353"/>
  <c r="BT12" i="353" s="1"/>
  <c r="BE13" i="353"/>
  <c r="BD36" i="353"/>
  <c r="D80" i="353" s="1"/>
  <c r="BD37" i="353"/>
  <c r="BG35" i="353"/>
  <c r="BB35" i="353"/>
  <c r="BT17" i="353" s="1"/>
  <c r="BD25" i="341"/>
  <c r="D79" i="341" s="1"/>
  <c r="BE24" i="341"/>
  <c r="BG24" i="341"/>
  <c r="BB24" i="341"/>
  <c r="BT13" i="341" s="1"/>
  <c r="CA31" i="341" s="1"/>
  <c r="CF34" i="341" s="1"/>
  <c r="BD68" i="351"/>
  <c r="BG69" i="351"/>
  <c r="G83" i="351" s="1"/>
  <c r="BB68" i="351"/>
  <c r="BT37" i="351" s="1"/>
  <c r="CA39" i="351" s="1"/>
  <c r="CF35" i="351" s="1"/>
  <c r="CK24" i="351" s="1"/>
  <c r="CQ23" i="351" s="1"/>
  <c r="BB24" i="354"/>
  <c r="BT13" i="354" s="1"/>
  <c r="CA31" i="354" s="1"/>
  <c r="CF34" i="354" s="1"/>
  <c r="BE25" i="354"/>
  <c r="E79" i="354" s="1"/>
  <c r="BD24" i="354"/>
  <c r="BE24" i="354"/>
  <c r="K90" i="355"/>
  <c r="BT36" i="355"/>
  <c r="BK82" i="353"/>
  <c r="BJ82" i="353"/>
  <c r="BL82" i="353"/>
  <c r="BB26" i="350"/>
  <c r="BD25" i="350"/>
  <c r="D79" i="350" s="1"/>
  <c r="BE24" i="350"/>
  <c r="BB23" i="350"/>
  <c r="BG26" i="350"/>
  <c r="BB25" i="350"/>
  <c r="C79" i="350" s="1"/>
  <c r="BD24" i="350"/>
  <c r="BG23" i="350"/>
  <c r="BE26" i="350"/>
  <c r="BG25" i="350"/>
  <c r="G79" i="350" s="1"/>
  <c r="BB24" i="350"/>
  <c r="BT13" i="350" s="1"/>
  <c r="CA31" i="350" s="1"/>
  <c r="CF34" i="350" s="1"/>
  <c r="BE23" i="350"/>
  <c r="BD23" i="350"/>
  <c r="BD26" i="350"/>
  <c r="BE25" i="350"/>
  <c r="E79" i="350" s="1"/>
  <c r="BG24" i="350"/>
  <c r="F94" i="346"/>
  <c r="H88" i="346"/>
  <c r="H86" i="346"/>
  <c r="H100" i="346"/>
  <c r="H96" i="346"/>
  <c r="F92" i="346"/>
  <c r="F98" i="346"/>
  <c r="F97" i="346"/>
  <c r="F93" i="346"/>
  <c r="H87" i="346"/>
  <c r="BB37" i="355"/>
  <c r="BG37" i="355"/>
  <c r="BG36" i="355"/>
  <c r="G80" i="355" s="1"/>
  <c r="BG35" i="355"/>
  <c r="BG34" i="355"/>
  <c r="BD36" i="355"/>
  <c r="D80" i="355" s="1"/>
  <c r="BD35" i="355"/>
  <c r="BD34" i="355"/>
  <c r="BE37" i="355"/>
  <c r="BB36" i="355"/>
  <c r="C80" i="355" s="1"/>
  <c r="BB35" i="355"/>
  <c r="BT17" i="355" s="1"/>
  <c r="BB34" i="355"/>
  <c r="BE35" i="355"/>
  <c r="BE34" i="355"/>
  <c r="BD37" i="355"/>
  <c r="BE36" i="355"/>
  <c r="E80" i="355" s="1"/>
  <c r="K87" i="350"/>
  <c r="BT16" i="350"/>
  <c r="K87" i="342"/>
  <c r="BT16" i="342"/>
  <c r="F84" i="351"/>
  <c r="BT40" i="351"/>
  <c r="BB14" i="351"/>
  <c r="C78" i="351" s="1"/>
  <c r="BE15" i="351"/>
  <c r="BG15" i="351"/>
  <c r="BD15" i="351"/>
  <c r="BE46" i="351"/>
  <c r="BB47" i="351"/>
  <c r="C81" i="351" s="1"/>
  <c r="BE47" i="351"/>
  <c r="E81" i="351" s="1"/>
  <c r="BD47" i="351"/>
  <c r="D81" i="351" s="1"/>
  <c r="BK82" i="349"/>
  <c r="BJ82" i="349"/>
  <c r="BL82" i="349"/>
  <c r="BT40" i="348"/>
  <c r="F84" i="348"/>
  <c r="BT32" i="349"/>
  <c r="H84" i="349"/>
  <c r="BG68" i="349"/>
  <c r="BB68" i="349"/>
  <c r="BT37" i="349" s="1"/>
  <c r="CA39" i="349" s="1"/>
  <c r="CF35" i="349" s="1"/>
  <c r="CK24" i="349" s="1"/>
  <c r="CQ23" i="349" s="1"/>
  <c r="BD68" i="349"/>
  <c r="K90" i="349"/>
  <c r="BT36" i="349"/>
  <c r="BD37" i="351"/>
  <c r="BD36" i="351"/>
  <c r="D80" i="351" s="1"/>
  <c r="BD35" i="351"/>
  <c r="BD34" i="351"/>
  <c r="BB37" i="351"/>
  <c r="BB36" i="351"/>
  <c r="C80" i="351" s="1"/>
  <c r="BB35" i="351"/>
  <c r="BT17" i="351" s="1"/>
  <c r="BE34" i="351"/>
  <c r="BB34" i="351"/>
  <c r="BG37" i="351"/>
  <c r="BG36" i="351"/>
  <c r="G80" i="351" s="1"/>
  <c r="BG35" i="351"/>
  <c r="BE37" i="351"/>
  <c r="BE36" i="351"/>
  <c r="E80" i="351" s="1"/>
  <c r="BG34" i="351"/>
  <c r="BE35" i="351"/>
  <c r="BT20" i="341"/>
  <c r="D84" i="341"/>
  <c r="K89" i="341"/>
  <c r="D84" i="349"/>
  <c r="K89" i="349"/>
  <c r="BT20" i="349"/>
  <c r="BT16" i="344"/>
  <c r="K87" i="344"/>
  <c r="BG59" i="352"/>
  <c r="BD58" i="352"/>
  <c r="D82" i="352" s="1"/>
  <c r="BB57" i="352"/>
  <c r="BT29" i="352" s="1"/>
  <c r="CA15" i="352" s="1"/>
  <c r="CF18" i="352" s="1"/>
  <c r="BG56" i="352"/>
  <c r="BE59" i="352"/>
  <c r="BB58" i="352"/>
  <c r="C82" i="352" s="1"/>
  <c r="BG57" i="352"/>
  <c r="BE56" i="352"/>
  <c r="BG58" i="352"/>
  <c r="G82" i="352" s="1"/>
  <c r="BE57" i="352"/>
  <c r="BD56" i="352"/>
  <c r="BD59" i="352"/>
  <c r="BE58" i="352"/>
  <c r="E82" i="352" s="1"/>
  <c r="BD57" i="352"/>
  <c r="BB56" i="352"/>
  <c r="BB59" i="352"/>
  <c r="BJ82" i="345"/>
  <c r="BK82" i="345"/>
  <c r="BL82" i="345"/>
  <c r="D97" i="343"/>
  <c r="D96" i="343"/>
  <c r="D93" i="343"/>
  <c r="C89" i="343"/>
  <c r="D92" i="343"/>
  <c r="D86" i="343"/>
  <c r="F100" i="343"/>
  <c r="F99" i="343"/>
  <c r="F95" i="343"/>
  <c r="C90" i="343"/>
  <c r="H81" i="343"/>
  <c r="J81" i="343" s="1"/>
  <c r="BL81" i="343"/>
  <c r="BK81" i="343"/>
  <c r="BJ81" i="343"/>
  <c r="C89" i="345"/>
  <c r="F100" i="345"/>
  <c r="C90" i="345"/>
  <c r="D96" i="345"/>
  <c r="D97" i="345"/>
  <c r="D93" i="345"/>
  <c r="D86" i="345"/>
  <c r="F95" i="345"/>
  <c r="F99" i="345"/>
  <c r="D92" i="345"/>
  <c r="H81" i="345"/>
  <c r="J81" i="345" s="1"/>
  <c r="BL81" i="345"/>
  <c r="BK81" i="345"/>
  <c r="BJ81" i="345"/>
  <c r="BB25" i="348"/>
  <c r="C79" i="348" s="1"/>
  <c r="C84" i="348"/>
  <c r="BT24" i="348"/>
  <c r="K88" i="348"/>
  <c r="BE26" i="348"/>
  <c r="BL78" i="355"/>
  <c r="BK78" i="355"/>
  <c r="BJ78" i="355"/>
  <c r="H78" i="355"/>
  <c r="J78" i="355" s="1"/>
  <c r="BL83" i="352"/>
  <c r="BK83" i="352"/>
  <c r="BJ83" i="352"/>
  <c r="D84" i="352"/>
  <c r="BT20" i="352"/>
  <c r="K89" i="352"/>
  <c r="BB35" i="352"/>
  <c r="BT17" i="352" s="1"/>
  <c r="BD36" i="352"/>
  <c r="D80" i="352" s="1"/>
  <c r="BE36" i="352"/>
  <c r="E80" i="352" s="1"/>
  <c r="BK79" i="351"/>
  <c r="BL79" i="351"/>
  <c r="BJ79" i="351"/>
  <c r="F87" i="351"/>
  <c r="H98" i="351"/>
  <c r="F86" i="351"/>
  <c r="H99" i="351"/>
  <c r="H90" i="351"/>
  <c r="H89" i="351"/>
  <c r="F91" i="351"/>
  <c r="H97" i="351"/>
  <c r="F88" i="351"/>
  <c r="F96" i="351"/>
  <c r="F94" i="347"/>
  <c r="H88" i="347"/>
  <c r="H86" i="347"/>
  <c r="H100" i="347"/>
  <c r="H96" i="347"/>
  <c r="F92" i="347"/>
  <c r="F98" i="347"/>
  <c r="F97" i="347"/>
  <c r="F93" i="347"/>
  <c r="H87" i="347"/>
  <c r="H80" i="347"/>
  <c r="J80" i="347" s="1"/>
  <c r="BD13" i="353"/>
  <c r="BG14" i="353"/>
  <c r="G78" i="353" s="1"/>
  <c r="BB14" i="353"/>
  <c r="C78" i="353" s="1"/>
  <c r="BE14" i="353"/>
  <c r="E78" i="353" s="1"/>
  <c r="BE35" i="353"/>
  <c r="BG36" i="353"/>
  <c r="G80" i="353" s="1"/>
  <c r="BB36" i="353"/>
  <c r="C80" i="353" s="1"/>
  <c r="F100" i="354"/>
  <c r="F99" i="354"/>
  <c r="F95" i="354"/>
  <c r="D92" i="354"/>
  <c r="C90" i="354"/>
  <c r="D86" i="354"/>
  <c r="D96" i="354"/>
  <c r="C89" i="354"/>
  <c r="D97" i="354"/>
  <c r="D93" i="354"/>
  <c r="H81" i="354"/>
  <c r="J81" i="354" s="1"/>
  <c r="BL81" i="354"/>
  <c r="BK81" i="354"/>
  <c r="BJ81" i="354"/>
  <c r="BG26" i="341"/>
  <c r="BB25" i="341"/>
  <c r="C79" i="341" s="1"/>
  <c r="BE25" i="341"/>
  <c r="E79" i="341" s="1"/>
  <c r="BG25" i="341"/>
  <c r="G79" i="341" s="1"/>
  <c r="BE69" i="351"/>
  <c r="E83" i="351" s="1"/>
  <c r="BG70" i="351"/>
  <c r="BB69" i="351"/>
  <c r="C83" i="351" s="1"/>
  <c r="BD69" i="351"/>
  <c r="D83" i="351" s="1"/>
  <c r="H83" i="351" s="1"/>
  <c r="J83" i="351" s="1"/>
  <c r="BD26" i="354"/>
  <c r="BB25" i="354"/>
  <c r="C79" i="354" s="1"/>
  <c r="BD25" i="354"/>
  <c r="D79" i="354" s="1"/>
  <c r="BL80" i="342"/>
  <c r="BK80" i="342"/>
  <c r="BJ80" i="342"/>
  <c r="BL81" i="352"/>
  <c r="BK81" i="352"/>
  <c r="BJ81" i="352"/>
  <c r="K88" i="342"/>
  <c r="C84" i="342"/>
  <c r="BT24" i="342"/>
  <c r="BT36" i="341"/>
  <c r="K90" i="341"/>
  <c r="D84" i="342"/>
  <c r="K89" i="342"/>
  <c r="BT20" i="342"/>
  <c r="BE37" i="350"/>
  <c r="BE36" i="350"/>
  <c r="E80" i="350" s="1"/>
  <c r="BE35" i="350"/>
  <c r="BE34" i="350"/>
  <c r="BD37" i="350"/>
  <c r="BD36" i="350"/>
  <c r="D80" i="350" s="1"/>
  <c r="H80" i="350" s="1"/>
  <c r="J80" i="350" s="1"/>
  <c r="BD35" i="350"/>
  <c r="BD34" i="350"/>
  <c r="BB37" i="350"/>
  <c r="BB36" i="350"/>
  <c r="C80" i="350" s="1"/>
  <c r="BB35" i="350"/>
  <c r="BT17" i="350" s="1"/>
  <c r="BB34" i="350"/>
  <c r="BG36" i="350"/>
  <c r="G80" i="350" s="1"/>
  <c r="BG37" i="350"/>
  <c r="BG35" i="350"/>
  <c r="BG34" i="350"/>
  <c r="BE59" i="347"/>
  <c r="BB58" i="347"/>
  <c r="C82" i="347" s="1"/>
  <c r="BG57" i="347"/>
  <c r="BE56" i="347"/>
  <c r="BD59" i="347"/>
  <c r="BG58" i="347"/>
  <c r="G82" i="347" s="1"/>
  <c r="BE57" i="347"/>
  <c r="BD56" i="347"/>
  <c r="BB59" i="347"/>
  <c r="BE58" i="347"/>
  <c r="E82" i="347" s="1"/>
  <c r="BD57" i="347"/>
  <c r="BB56" i="347"/>
  <c r="BG59" i="347"/>
  <c r="BD58" i="347"/>
  <c r="D82" i="347" s="1"/>
  <c r="H82" i="347" s="1"/>
  <c r="J82" i="347" s="1"/>
  <c r="BB57" i="347"/>
  <c r="BT29" i="347" s="1"/>
  <c r="CA15" i="347" s="1"/>
  <c r="CF18" i="347" s="1"/>
  <c r="BG56" i="347"/>
  <c r="H92" i="346"/>
  <c r="F90" i="346"/>
  <c r="H95" i="346"/>
  <c r="H93" i="346"/>
  <c r="H91" i="346"/>
  <c r="F89" i="346"/>
  <c r="C87" i="346"/>
  <c r="C86" i="346"/>
  <c r="C88" i="346"/>
  <c r="H94" i="346"/>
  <c r="H78" i="346"/>
  <c r="J78" i="346" s="1"/>
  <c r="K89" i="348"/>
  <c r="D84" i="348"/>
  <c r="BT20" i="348"/>
  <c r="D96" i="352"/>
  <c r="D97" i="352"/>
  <c r="D93" i="352"/>
  <c r="C89" i="352"/>
  <c r="F95" i="352"/>
  <c r="F100" i="352"/>
  <c r="C90" i="352"/>
  <c r="D86" i="352"/>
  <c r="F99" i="352"/>
  <c r="D92" i="352"/>
  <c r="BB59" i="355"/>
  <c r="BE57" i="355"/>
  <c r="H95" i="341"/>
  <c r="H93" i="341"/>
  <c r="H91" i="341"/>
  <c r="F90" i="341"/>
  <c r="F89" i="341"/>
  <c r="C87" i="341"/>
  <c r="C86" i="341"/>
  <c r="H94" i="341"/>
  <c r="H92" i="341"/>
  <c r="C88" i="341"/>
  <c r="K87" i="341"/>
  <c r="BT16" i="341"/>
  <c r="D84" i="344"/>
  <c r="BT20" i="344"/>
  <c r="K89" i="344"/>
  <c r="F84" i="341"/>
  <c r="BT40" i="341"/>
  <c r="D100" i="353"/>
  <c r="D99" i="353"/>
  <c r="D98" i="353"/>
  <c r="C92" i="353"/>
  <c r="D89" i="353"/>
  <c r="C96" i="353"/>
  <c r="C95" i="353"/>
  <c r="C94" i="353"/>
  <c r="D87" i="353"/>
  <c r="C91" i="353"/>
  <c r="BE70" i="354"/>
  <c r="BD69" i="354"/>
  <c r="D83" i="354" s="1"/>
  <c r="BB68" i="354"/>
  <c r="BT37" i="354" s="1"/>
  <c r="CA39" i="354" s="1"/>
  <c r="CF35" i="354" s="1"/>
  <c r="CK24" i="354" s="1"/>
  <c r="CQ23" i="354" s="1"/>
  <c r="BE67" i="354"/>
  <c r="BD70" i="354"/>
  <c r="BB69" i="354"/>
  <c r="C83" i="354" s="1"/>
  <c r="BG68" i="354"/>
  <c r="BB70" i="354"/>
  <c r="BE69" i="354"/>
  <c r="E83" i="354" s="1"/>
  <c r="BD68" i="354"/>
  <c r="BD67" i="354"/>
  <c r="BB67" i="354"/>
  <c r="BG70" i="354"/>
  <c r="BG69" i="354"/>
  <c r="G83" i="354" s="1"/>
  <c r="BE68" i="354"/>
  <c r="BG67" i="354"/>
  <c r="K89" i="346"/>
  <c r="D84" i="346"/>
  <c r="BT20" i="346"/>
  <c r="BB15" i="354"/>
  <c r="BB14" i="354"/>
  <c r="C78" i="354" s="1"/>
  <c r="BB13" i="354"/>
  <c r="BT12" i="354" s="1"/>
  <c r="BB12" i="354"/>
  <c r="BG15" i="354"/>
  <c r="BG14" i="354"/>
  <c r="G78" i="354" s="1"/>
  <c r="BG13" i="354"/>
  <c r="BG12" i="354"/>
  <c r="BD13" i="354"/>
  <c r="BE15" i="354"/>
  <c r="BE12" i="354"/>
  <c r="BE13" i="354"/>
  <c r="BE14" i="354"/>
  <c r="E78" i="354" s="1"/>
  <c r="BD14" i="354"/>
  <c r="D78" i="354" s="1"/>
  <c r="H78" i="354" s="1"/>
  <c r="J78" i="354" s="1"/>
  <c r="BD15" i="354"/>
  <c r="BD12" i="354"/>
  <c r="C94" i="350"/>
  <c r="C96" i="350"/>
  <c r="C95" i="350"/>
  <c r="D99" i="350"/>
  <c r="D89" i="350"/>
  <c r="C92" i="350"/>
  <c r="C91" i="350"/>
  <c r="D100" i="350"/>
  <c r="D98" i="350"/>
  <c r="D87" i="350"/>
  <c r="K90" i="350"/>
  <c r="BT36" i="350"/>
  <c r="K90" i="348"/>
  <c r="BT36" i="348"/>
  <c r="BD14" i="350"/>
  <c r="D78" i="350" s="1"/>
  <c r="H78" i="350" s="1"/>
  <c r="J78" i="350" s="1"/>
  <c r="BE13" i="350"/>
  <c r="BG13" i="350"/>
  <c r="K88" i="353"/>
  <c r="C84" i="353"/>
  <c r="BT24" i="353"/>
  <c r="BL79" i="353"/>
  <c r="BK79" i="353"/>
  <c r="BJ79" i="353"/>
  <c r="H84" i="341"/>
  <c r="BT32" i="341"/>
  <c r="BT16" i="349"/>
  <c r="K87" i="349"/>
  <c r="K89" i="354"/>
  <c r="D84" i="354"/>
  <c r="BT20" i="354"/>
  <c r="BT16" i="351"/>
  <c r="K87" i="351"/>
  <c r="K88" i="349"/>
  <c r="C84" i="349"/>
  <c r="BT24" i="349"/>
  <c r="F91" i="349"/>
  <c r="H90" i="349"/>
  <c r="F87" i="349"/>
  <c r="H99" i="349"/>
  <c r="H98" i="349"/>
  <c r="H97" i="349"/>
  <c r="H89" i="349"/>
  <c r="F88" i="349"/>
  <c r="F86" i="349"/>
  <c r="F96" i="349"/>
  <c r="BG47" i="351"/>
  <c r="G81" i="351" s="1"/>
  <c r="BB48" i="351"/>
  <c r="BD48" i="351"/>
  <c r="H95" i="352"/>
  <c r="H93" i="352"/>
  <c r="C88" i="352"/>
  <c r="C86" i="352"/>
  <c r="H92" i="352"/>
  <c r="F90" i="352"/>
  <c r="H94" i="352"/>
  <c r="H91" i="352"/>
  <c r="C87" i="352"/>
  <c r="F89" i="352"/>
  <c r="BK79" i="347"/>
  <c r="BJ79" i="347"/>
  <c r="BL79" i="347"/>
  <c r="F87" i="347"/>
  <c r="H99" i="347"/>
  <c r="H98" i="347"/>
  <c r="H97" i="347"/>
  <c r="H89" i="347"/>
  <c r="F88" i="347"/>
  <c r="F86" i="347"/>
  <c r="F96" i="347"/>
  <c r="H90" i="347"/>
  <c r="F91" i="347"/>
  <c r="D100" i="349"/>
  <c r="D99" i="349"/>
  <c r="D98" i="349"/>
  <c r="C92" i="349"/>
  <c r="D89" i="349"/>
  <c r="C96" i="349"/>
  <c r="C95" i="349"/>
  <c r="C91" i="349"/>
  <c r="D87" i="349"/>
  <c r="C94" i="349"/>
  <c r="H82" i="349"/>
  <c r="J82" i="349" s="1"/>
  <c r="BA83" i="349" s="1"/>
  <c r="BK78" i="345"/>
  <c r="BJ78" i="345"/>
  <c r="BL78" i="345"/>
  <c r="H92" i="345"/>
  <c r="F90" i="345"/>
  <c r="H93" i="345"/>
  <c r="H95" i="345"/>
  <c r="C88" i="345"/>
  <c r="H91" i="345"/>
  <c r="C87" i="345"/>
  <c r="H94" i="345"/>
  <c r="F89" i="345"/>
  <c r="C86" i="345"/>
  <c r="C96" i="348"/>
  <c r="C95" i="348"/>
  <c r="C91" i="348"/>
  <c r="D87" i="348"/>
  <c r="D99" i="348"/>
  <c r="C94" i="348"/>
  <c r="C92" i="348"/>
  <c r="D89" i="348"/>
  <c r="D100" i="348"/>
  <c r="D98" i="348"/>
  <c r="BE68" i="349"/>
  <c r="BB69" i="349"/>
  <c r="C83" i="349" s="1"/>
  <c r="BD69" i="349"/>
  <c r="D83" i="349" s="1"/>
  <c r="H83" i="349" s="1"/>
  <c r="J83" i="349" s="1"/>
  <c r="C94" i="354"/>
  <c r="D100" i="354"/>
  <c r="C95" i="354"/>
  <c r="C92" i="354"/>
  <c r="C96" i="354"/>
  <c r="C91" i="354"/>
  <c r="D98" i="354"/>
  <c r="D87" i="354"/>
  <c r="D89" i="354"/>
  <c r="D99" i="354"/>
  <c r="H87" i="343"/>
  <c r="F94" i="343"/>
  <c r="H88" i="343"/>
  <c r="H86" i="343"/>
  <c r="H100" i="343"/>
  <c r="H96" i="343"/>
  <c r="F92" i="343"/>
  <c r="F98" i="343"/>
  <c r="F97" i="343"/>
  <c r="F93" i="343"/>
  <c r="H80" i="343"/>
  <c r="J80" i="343" s="1"/>
  <c r="BL80" i="343"/>
  <c r="BK80" i="343"/>
  <c r="BJ80" i="343"/>
  <c r="H78" i="344"/>
  <c r="J78" i="344" s="1"/>
  <c r="C96" i="345"/>
  <c r="C95" i="345"/>
  <c r="D99" i="345"/>
  <c r="C92" i="345"/>
  <c r="D89" i="345"/>
  <c r="D100" i="345"/>
  <c r="C94" i="345"/>
  <c r="C91" i="345"/>
  <c r="D87" i="345"/>
  <c r="D98" i="345"/>
  <c r="H82" i="345"/>
  <c r="J82" i="345" s="1"/>
  <c r="K90" i="344"/>
  <c r="BT36" i="344"/>
  <c r="BL79" i="344"/>
  <c r="BK79" i="344"/>
  <c r="BJ79" i="344"/>
  <c r="K88" i="344"/>
  <c r="C84" i="344"/>
  <c r="BT24" i="344"/>
  <c r="BE70" i="348"/>
  <c r="BD69" i="348"/>
  <c r="D83" i="348" s="1"/>
  <c r="BB68" i="348"/>
  <c r="BT37" i="348" s="1"/>
  <c r="CA39" i="348" s="1"/>
  <c r="CF35" i="348" s="1"/>
  <c r="CK24" i="348" s="1"/>
  <c r="CQ23" i="348" s="1"/>
  <c r="BE67" i="348"/>
  <c r="BD70" i="348"/>
  <c r="BB69" i="348"/>
  <c r="C83" i="348" s="1"/>
  <c r="BG70" i="348"/>
  <c r="BG69" i="348"/>
  <c r="G83" i="348" s="1"/>
  <c r="BG68" i="348"/>
  <c r="BD67" i="348"/>
  <c r="BB70" i="348"/>
  <c r="BE69" i="348"/>
  <c r="E83" i="348" s="1"/>
  <c r="BE68" i="348"/>
  <c r="BB67" i="348"/>
  <c r="BD68" i="348"/>
  <c r="BG67" i="348"/>
  <c r="BD24" i="348"/>
  <c r="BE24" i="348"/>
  <c r="D97" i="342"/>
  <c r="D96" i="342"/>
  <c r="D93" i="342"/>
  <c r="C89" i="342"/>
  <c r="F99" i="342"/>
  <c r="F95" i="342"/>
  <c r="C90" i="342"/>
  <c r="D92" i="342"/>
  <c r="D86" i="342"/>
  <c r="F100" i="342"/>
  <c r="H81" i="342"/>
  <c r="J81" i="342" s="1"/>
  <c r="F91" i="343"/>
  <c r="H90" i="343"/>
  <c r="F87" i="343"/>
  <c r="H99" i="343"/>
  <c r="H98" i="343"/>
  <c r="H97" i="343"/>
  <c r="H89" i="343"/>
  <c r="F88" i="343"/>
  <c r="F86" i="343"/>
  <c r="F96" i="343"/>
  <c r="H79" i="343"/>
  <c r="J79" i="343" s="1"/>
  <c r="F87" i="345"/>
  <c r="H97" i="345"/>
  <c r="F96" i="345"/>
  <c r="F91" i="345"/>
  <c r="F88" i="345"/>
  <c r="H98" i="345"/>
  <c r="F86" i="345"/>
  <c r="H99" i="345"/>
  <c r="H90" i="345"/>
  <c r="H89" i="345"/>
  <c r="H79" i="345"/>
  <c r="J79" i="345" s="1"/>
  <c r="BA79" i="345" s="1"/>
  <c r="BD48" i="353"/>
  <c r="BB47" i="353"/>
  <c r="C81" i="353" s="1"/>
  <c r="BG46" i="353"/>
  <c r="BE45" i="353"/>
  <c r="BB48" i="353"/>
  <c r="BG47" i="353"/>
  <c r="G81" i="353" s="1"/>
  <c r="BE46" i="353"/>
  <c r="BD45" i="353"/>
  <c r="BE48" i="353"/>
  <c r="BB46" i="353"/>
  <c r="BT28" i="353" s="1"/>
  <c r="BE47" i="353"/>
  <c r="E81" i="353" s="1"/>
  <c r="BD47" i="353"/>
  <c r="D81" i="353" s="1"/>
  <c r="BG45" i="353"/>
  <c r="BD46" i="353"/>
  <c r="BB45" i="353"/>
  <c r="BG48" i="353"/>
  <c r="K87" i="355"/>
  <c r="BT16" i="355"/>
  <c r="BG35" i="352"/>
  <c r="BB36" i="352"/>
  <c r="C80" i="352" s="1"/>
  <c r="BD37" i="352"/>
  <c r="BG13" i="353"/>
  <c r="BD15" i="353"/>
  <c r="BB15" i="353"/>
  <c r="BE37" i="353"/>
  <c r="BG37" i="353"/>
  <c r="BD24" i="341"/>
  <c r="BB26" i="341"/>
  <c r="BD26" i="341"/>
  <c r="BT32" i="351"/>
  <c r="H84" i="351"/>
  <c r="BB70" i="351"/>
  <c r="BG25" i="354"/>
  <c r="G79" i="354" s="1"/>
  <c r="BG26" i="354"/>
  <c r="D94" i="330"/>
  <c r="D90" i="330"/>
  <c r="D88" i="330"/>
  <c r="D95" i="330"/>
  <c r="C100" i="330"/>
  <c r="C99" i="330"/>
  <c r="C98" i="330"/>
  <c r="C97" i="330"/>
  <c r="C93" i="330"/>
  <c r="D91" i="330"/>
  <c r="K90" i="339"/>
  <c r="BT36" i="339"/>
  <c r="C100" i="334"/>
  <c r="C99" i="334"/>
  <c r="C98" i="334"/>
  <c r="C97" i="334"/>
  <c r="C93" i="334"/>
  <c r="D91" i="334"/>
  <c r="D94" i="334"/>
  <c r="D90" i="334"/>
  <c r="D88" i="334"/>
  <c r="D95" i="334"/>
  <c r="BJ78" i="337"/>
  <c r="BL78" i="337"/>
  <c r="BK78" i="337"/>
  <c r="D88" i="337"/>
  <c r="D95" i="337"/>
  <c r="C100" i="337"/>
  <c r="C99" i="337"/>
  <c r="C98" i="337"/>
  <c r="C97" i="337"/>
  <c r="C93" i="337"/>
  <c r="D91" i="337"/>
  <c r="D94" i="337"/>
  <c r="D90" i="337"/>
  <c r="H99" i="340"/>
  <c r="H98" i="340"/>
  <c r="H97" i="340"/>
  <c r="H89" i="340"/>
  <c r="F88" i="340"/>
  <c r="F86" i="340"/>
  <c r="F96" i="340"/>
  <c r="F91" i="340"/>
  <c r="H90" i="340"/>
  <c r="F87" i="340"/>
  <c r="BK78" i="339"/>
  <c r="BJ78" i="339"/>
  <c r="BL78" i="339"/>
  <c r="H78" i="339"/>
  <c r="J78" i="339" s="1"/>
  <c r="C96" i="334"/>
  <c r="C95" i="334"/>
  <c r="C91" i="334"/>
  <c r="D87" i="334"/>
  <c r="C94" i="334"/>
  <c r="D100" i="334"/>
  <c r="D99" i="334"/>
  <c r="D98" i="334"/>
  <c r="C92" i="334"/>
  <c r="D89" i="334"/>
  <c r="BL82" i="331"/>
  <c r="BK82" i="331"/>
  <c r="BJ82" i="331"/>
  <c r="H81" i="336"/>
  <c r="J81" i="336" s="1"/>
  <c r="K87" i="340"/>
  <c r="BT16" i="340"/>
  <c r="H87" i="336"/>
  <c r="F94" i="336"/>
  <c r="H88" i="336"/>
  <c r="H86" i="336"/>
  <c r="H100" i="336"/>
  <c r="H96" i="336"/>
  <c r="F92" i="336"/>
  <c r="F98" i="336"/>
  <c r="F97" i="336"/>
  <c r="F93" i="336"/>
  <c r="F100" i="333"/>
  <c r="F99" i="333"/>
  <c r="F95" i="333"/>
  <c r="D92" i="333"/>
  <c r="C90" i="333"/>
  <c r="D86" i="333"/>
  <c r="D97" i="333"/>
  <c r="D96" i="333"/>
  <c r="D93" i="333"/>
  <c r="C89" i="333"/>
  <c r="K88" i="330"/>
  <c r="C84" i="330"/>
  <c r="BT24" i="330"/>
  <c r="F100" i="331"/>
  <c r="F99" i="331"/>
  <c r="F95" i="331"/>
  <c r="D92" i="331"/>
  <c r="C90" i="331"/>
  <c r="D86" i="331"/>
  <c r="D97" i="331"/>
  <c r="D96" i="331"/>
  <c r="D93" i="331"/>
  <c r="C89" i="331"/>
  <c r="C91" i="330"/>
  <c r="D87" i="330"/>
  <c r="C94" i="330"/>
  <c r="D100" i="330"/>
  <c r="D99" i="330"/>
  <c r="D98" i="330"/>
  <c r="C92" i="330"/>
  <c r="D89" i="330"/>
  <c r="C96" i="330"/>
  <c r="C95" i="330"/>
  <c r="BL82" i="330"/>
  <c r="BK82" i="330"/>
  <c r="BJ82" i="330"/>
  <c r="H100" i="330"/>
  <c r="H96" i="330"/>
  <c r="F92" i="330"/>
  <c r="F98" i="330"/>
  <c r="F97" i="330"/>
  <c r="F93" i="330"/>
  <c r="H87" i="330"/>
  <c r="F94" i="330"/>
  <c r="H88" i="330"/>
  <c r="H86" i="330"/>
  <c r="H100" i="340"/>
  <c r="H96" i="340"/>
  <c r="F92" i="340"/>
  <c r="F98" i="340"/>
  <c r="F97" i="340"/>
  <c r="F93" i="340"/>
  <c r="H87" i="340"/>
  <c r="F94" i="340"/>
  <c r="H88" i="340"/>
  <c r="H86" i="340"/>
  <c r="K90" i="337"/>
  <c r="BT36" i="337"/>
  <c r="BT24" i="331"/>
  <c r="K88" i="331"/>
  <c r="C84" i="331"/>
  <c r="BB70" i="338"/>
  <c r="BG69" i="338"/>
  <c r="G83" i="338" s="1"/>
  <c r="BE68" i="338"/>
  <c r="BG70" i="338"/>
  <c r="BE69" i="338"/>
  <c r="E83" i="338" s="1"/>
  <c r="BD68" i="338"/>
  <c r="BG67" i="338"/>
  <c r="BE70" i="338"/>
  <c r="BD69" i="338"/>
  <c r="D83" i="338" s="1"/>
  <c r="H83" i="338" s="1"/>
  <c r="J83" i="338" s="1"/>
  <c r="BB68" i="338"/>
  <c r="BT37" i="338" s="1"/>
  <c r="CA39" i="338" s="1"/>
  <c r="CF35" i="338" s="1"/>
  <c r="CK24" i="338" s="1"/>
  <c r="CQ23" i="338" s="1"/>
  <c r="BE67" i="338"/>
  <c r="BD70" i="338"/>
  <c r="BB69" i="338"/>
  <c r="C83" i="338" s="1"/>
  <c r="BG68" i="338"/>
  <c r="BD67" i="338"/>
  <c r="BB67" i="338"/>
  <c r="C84" i="332"/>
  <c r="K88" i="332"/>
  <c r="BT24" i="332"/>
  <c r="BD59" i="340"/>
  <c r="BG58" i="340"/>
  <c r="G82" i="340" s="1"/>
  <c r="BE57" i="340"/>
  <c r="BD56" i="340"/>
  <c r="BB59" i="340"/>
  <c r="BE58" i="340"/>
  <c r="E82" i="340" s="1"/>
  <c r="BD57" i="340"/>
  <c r="BB56" i="340"/>
  <c r="BG59" i="340"/>
  <c r="BD58" i="340"/>
  <c r="D82" i="340" s="1"/>
  <c r="H82" i="340" s="1"/>
  <c r="J82" i="340" s="1"/>
  <c r="BB57" i="340"/>
  <c r="BT29" i="340" s="1"/>
  <c r="CA15" i="340" s="1"/>
  <c r="CF18" i="340" s="1"/>
  <c r="BG56" i="340"/>
  <c r="BE59" i="340"/>
  <c r="BB58" i="340"/>
  <c r="C82" i="340" s="1"/>
  <c r="BG57" i="340"/>
  <c r="BE56" i="340"/>
  <c r="C100" i="339"/>
  <c r="C99" i="339"/>
  <c r="C98" i="339"/>
  <c r="C97" i="339"/>
  <c r="C93" i="339"/>
  <c r="D91" i="339"/>
  <c r="D95" i="339"/>
  <c r="D94" i="339"/>
  <c r="D90" i="339"/>
  <c r="D88" i="339"/>
  <c r="H83" i="339"/>
  <c r="J83" i="339" s="1"/>
  <c r="BL83" i="339"/>
  <c r="BK83" i="339"/>
  <c r="BJ83" i="339"/>
  <c r="BE15" i="334"/>
  <c r="BG13" i="334"/>
  <c r="BB14" i="334"/>
  <c r="C78" i="334" s="1"/>
  <c r="BD14" i="334"/>
  <c r="D78" i="334" s="1"/>
  <c r="F100" i="339"/>
  <c r="F99" i="339"/>
  <c r="F95" i="339"/>
  <c r="D92" i="339"/>
  <c r="C90" i="339"/>
  <c r="D97" i="339"/>
  <c r="D93" i="339"/>
  <c r="C89" i="339"/>
  <c r="D96" i="339"/>
  <c r="D86" i="339"/>
  <c r="BE68" i="332"/>
  <c r="BG68" i="332"/>
  <c r="BD68" i="332"/>
  <c r="BB68" i="332"/>
  <c r="BT37" i="332" s="1"/>
  <c r="CA39" i="332" s="1"/>
  <c r="CF35" i="332" s="1"/>
  <c r="CK24" i="332" s="1"/>
  <c r="CQ23" i="332" s="1"/>
  <c r="D84" i="329"/>
  <c r="BT20" i="329"/>
  <c r="K89" i="329"/>
  <c r="K89" i="338"/>
  <c r="D84" i="338"/>
  <c r="BT20" i="338"/>
  <c r="F98" i="338"/>
  <c r="F97" i="338"/>
  <c r="F93" i="338"/>
  <c r="F94" i="338"/>
  <c r="H88" i="338"/>
  <c r="H86" i="338"/>
  <c r="H100" i="338"/>
  <c r="H96" i="338"/>
  <c r="F92" i="338"/>
  <c r="H87" i="338"/>
  <c r="F84" i="332"/>
  <c r="BT40" i="332"/>
  <c r="K89" i="332"/>
  <c r="D84" i="332"/>
  <c r="BT20" i="332"/>
  <c r="H84" i="337"/>
  <c r="BT32" i="337"/>
  <c r="F98" i="333"/>
  <c r="F97" i="333"/>
  <c r="F93" i="333"/>
  <c r="H87" i="333"/>
  <c r="H100" i="333"/>
  <c r="H96" i="333"/>
  <c r="F92" i="333"/>
  <c r="H86" i="333"/>
  <c r="F94" i="333"/>
  <c r="H88" i="333"/>
  <c r="BT40" i="339"/>
  <c r="F84" i="339"/>
  <c r="H95" i="331"/>
  <c r="H93" i="331"/>
  <c r="H91" i="331"/>
  <c r="F89" i="331"/>
  <c r="C87" i="331"/>
  <c r="H94" i="331"/>
  <c r="C88" i="331"/>
  <c r="C86" i="331"/>
  <c r="H92" i="331"/>
  <c r="F90" i="331"/>
  <c r="H78" i="331"/>
  <c r="J78" i="331" s="1"/>
  <c r="BL78" i="331"/>
  <c r="BK78" i="331"/>
  <c r="BJ78" i="331"/>
  <c r="BK79" i="335"/>
  <c r="BJ79" i="335"/>
  <c r="BL79" i="335"/>
  <c r="F87" i="335"/>
  <c r="H99" i="335"/>
  <c r="H98" i="335"/>
  <c r="H97" i="335"/>
  <c r="H89" i="335"/>
  <c r="F88" i="335"/>
  <c r="F86" i="335"/>
  <c r="F96" i="335"/>
  <c r="F91" i="335"/>
  <c r="H90" i="335"/>
  <c r="K90" i="340"/>
  <c r="BT36" i="340"/>
  <c r="K87" i="338"/>
  <c r="BT16" i="338"/>
  <c r="K90" i="329"/>
  <c r="BT36" i="329"/>
  <c r="K90" i="338"/>
  <c r="BT36" i="338"/>
  <c r="H82" i="337"/>
  <c r="J82" i="337" s="1"/>
  <c r="F84" i="337"/>
  <c r="BT40" i="337"/>
  <c r="C94" i="337"/>
  <c r="D100" i="337"/>
  <c r="D99" i="337"/>
  <c r="D98" i="337"/>
  <c r="C92" i="337"/>
  <c r="D89" i="337"/>
  <c r="C96" i="337"/>
  <c r="C95" i="337"/>
  <c r="C91" i="337"/>
  <c r="D87" i="337"/>
  <c r="H84" i="330"/>
  <c r="BT32" i="330"/>
  <c r="BL78" i="330"/>
  <c r="BK78" i="330"/>
  <c r="BJ78" i="330"/>
  <c r="H95" i="330"/>
  <c r="H93" i="330"/>
  <c r="H91" i="330"/>
  <c r="F89" i="330"/>
  <c r="C87" i="330"/>
  <c r="H94" i="330"/>
  <c r="C88" i="330"/>
  <c r="C86" i="330"/>
  <c r="H92" i="330"/>
  <c r="F90" i="330"/>
  <c r="BK79" i="334"/>
  <c r="BJ79" i="334"/>
  <c r="BL79" i="334"/>
  <c r="D84" i="339"/>
  <c r="K89" i="339"/>
  <c r="BT20" i="339"/>
  <c r="H84" i="332"/>
  <c r="BT32" i="332"/>
  <c r="BL83" i="334"/>
  <c r="BK83" i="334"/>
  <c r="BJ83" i="334"/>
  <c r="H83" i="334"/>
  <c r="J83" i="334" s="1"/>
  <c r="H91" i="333"/>
  <c r="F89" i="333"/>
  <c r="C87" i="333"/>
  <c r="H94" i="333"/>
  <c r="C88" i="333"/>
  <c r="C86" i="333"/>
  <c r="H92" i="333"/>
  <c r="F90" i="333"/>
  <c r="H95" i="333"/>
  <c r="H93" i="333"/>
  <c r="BJ78" i="333"/>
  <c r="BL78" i="333"/>
  <c r="BK78" i="333"/>
  <c r="BK79" i="337"/>
  <c r="BJ79" i="337"/>
  <c r="BL79" i="337"/>
  <c r="H79" i="337"/>
  <c r="J79" i="337" s="1"/>
  <c r="H91" i="337"/>
  <c r="F89" i="337"/>
  <c r="C87" i="337"/>
  <c r="H94" i="337"/>
  <c r="C88" i="337"/>
  <c r="C86" i="337"/>
  <c r="H92" i="337"/>
  <c r="F90" i="337"/>
  <c r="H95" i="337"/>
  <c r="H93" i="337"/>
  <c r="BK79" i="333"/>
  <c r="BJ79" i="333"/>
  <c r="BL79" i="333"/>
  <c r="BK80" i="334"/>
  <c r="BJ80" i="334"/>
  <c r="BL80" i="334"/>
  <c r="H79" i="339"/>
  <c r="J79" i="339" s="1"/>
  <c r="H94" i="336"/>
  <c r="C88" i="336"/>
  <c r="C86" i="336"/>
  <c r="H92" i="336"/>
  <c r="F90" i="336"/>
  <c r="H95" i="336"/>
  <c r="H93" i="336"/>
  <c r="H91" i="336"/>
  <c r="F89" i="336"/>
  <c r="C87" i="336"/>
  <c r="BL79" i="336"/>
  <c r="BK79" i="336"/>
  <c r="BJ79" i="336"/>
  <c r="F91" i="336"/>
  <c r="H90" i="336"/>
  <c r="F87" i="336"/>
  <c r="H99" i="336"/>
  <c r="H98" i="336"/>
  <c r="H97" i="336"/>
  <c r="H89" i="336"/>
  <c r="F88" i="336"/>
  <c r="F86" i="336"/>
  <c r="F96" i="336"/>
  <c r="H79" i="338"/>
  <c r="J79" i="338" s="1"/>
  <c r="H81" i="332"/>
  <c r="J81" i="332" s="1"/>
  <c r="BJ79" i="340"/>
  <c r="BL79" i="340"/>
  <c r="BK79" i="340"/>
  <c r="BE70" i="333"/>
  <c r="BD69" i="333"/>
  <c r="D83" i="333" s="1"/>
  <c r="BB68" i="333"/>
  <c r="BT37" i="333" s="1"/>
  <c r="CA39" i="333" s="1"/>
  <c r="CF35" i="333" s="1"/>
  <c r="CK24" i="333" s="1"/>
  <c r="CQ23" i="333" s="1"/>
  <c r="BE67" i="333"/>
  <c r="BD70" i="333"/>
  <c r="BB69" i="333"/>
  <c r="C83" i="333" s="1"/>
  <c r="BG68" i="333"/>
  <c r="BD67" i="333"/>
  <c r="BB70" i="333"/>
  <c r="BG69" i="333"/>
  <c r="G83" i="333" s="1"/>
  <c r="BE68" i="333"/>
  <c r="BB67" i="333"/>
  <c r="BG70" i="333"/>
  <c r="BE69" i="333"/>
  <c r="E83" i="333" s="1"/>
  <c r="BD68" i="333"/>
  <c r="BG67" i="333"/>
  <c r="BJ81" i="338"/>
  <c r="BK81" i="338"/>
  <c r="BL81" i="338"/>
  <c r="H83" i="336"/>
  <c r="J83" i="336" s="1"/>
  <c r="H91" i="339"/>
  <c r="H92" i="339"/>
  <c r="C88" i="339"/>
  <c r="C86" i="339"/>
  <c r="F90" i="339"/>
  <c r="H95" i="339"/>
  <c r="H94" i="339"/>
  <c r="H93" i="339"/>
  <c r="F89" i="339"/>
  <c r="C87" i="339"/>
  <c r="K87" i="329"/>
  <c r="BT16" i="329"/>
  <c r="H92" i="335"/>
  <c r="F90" i="335"/>
  <c r="H95" i="335"/>
  <c r="H93" i="335"/>
  <c r="H91" i="335"/>
  <c r="F89" i="335"/>
  <c r="C87" i="335"/>
  <c r="H94" i="335"/>
  <c r="C88" i="335"/>
  <c r="C86" i="335"/>
  <c r="BJ78" i="335"/>
  <c r="BL78" i="335"/>
  <c r="BK78" i="335"/>
  <c r="BL81" i="333"/>
  <c r="BK81" i="333"/>
  <c r="BJ81" i="333"/>
  <c r="H81" i="333"/>
  <c r="J81" i="333" s="1"/>
  <c r="BG70" i="330"/>
  <c r="BD70" i="330"/>
  <c r="H79" i="329"/>
  <c r="J79" i="329" s="1"/>
  <c r="BK80" i="335"/>
  <c r="BJ80" i="335"/>
  <c r="BL80" i="335"/>
  <c r="H80" i="335"/>
  <c r="J80" i="335" s="1"/>
  <c r="BK81" i="331"/>
  <c r="BJ81" i="331"/>
  <c r="BL81" i="331"/>
  <c r="K87" i="330"/>
  <c r="BT16" i="330"/>
  <c r="C84" i="334"/>
  <c r="BT24" i="334"/>
  <c r="K88" i="334"/>
  <c r="BG15" i="334"/>
  <c r="BE14" i="334"/>
  <c r="E78" i="334" s="1"/>
  <c r="BB15" i="334"/>
  <c r="BD15" i="334"/>
  <c r="H92" i="332"/>
  <c r="F90" i="332"/>
  <c r="H95" i="332"/>
  <c r="H93" i="332"/>
  <c r="H91" i="332"/>
  <c r="F89" i="332"/>
  <c r="H94" i="332"/>
  <c r="C88" i="332"/>
  <c r="C86" i="332"/>
  <c r="C87" i="332"/>
  <c r="H78" i="332"/>
  <c r="J78" i="332" s="1"/>
  <c r="BJ78" i="332"/>
  <c r="BK78" i="332"/>
  <c r="BL78" i="332"/>
  <c r="F98" i="339"/>
  <c r="F97" i="339"/>
  <c r="F93" i="339"/>
  <c r="F94" i="339"/>
  <c r="F92" i="339"/>
  <c r="H87" i="339"/>
  <c r="H100" i="339"/>
  <c r="H96" i="339"/>
  <c r="H88" i="339"/>
  <c r="H86" i="339"/>
  <c r="BL80" i="339"/>
  <c r="BK80" i="339"/>
  <c r="BJ80" i="339"/>
  <c r="BL81" i="339"/>
  <c r="BK81" i="339"/>
  <c r="BJ81" i="339"/>
  <c r="BB69" i="332"/>
  <c r="C83" i="332" s="1"/>
  <c r="BG69" i="332"/>
  <c r="G83" i="332" s="1"/>
  <c r="BE69" i="332"/>
  <c r="E83" i="332" s="1"/>
  <c r="BD69" i="332"/>
  <c r="D83" i="332" s="1"/>
  <c r="H83" i="332" s="1"/>
  <c r="J83" i="332" s="1"/>
  <c r="H84" i="334"/>
  <c r="BT32" i="334"/>
  <c r="K87" i="333"/>
  <c r="BT16" i="333"/>
  <c r="K88" i="337"/>
  <c r="C84" i="337"/>
  <c r="BT24" i="337"/>
  <c r="BT32" i="329"/>
  <c r="H84" i="329"/>
  <c r="K87" i="337"/>
  <c r="BT16" i="337"/>
  <c r="K88" i="333"/>
  <c r="C84" i="333"/>
  <c r="BT24" i="333"/>
  <c r="BD70" i="331"/>
  <c r="BB69" i="331"/>
  <c r="C83" i="331" s="1"/>
  <c r="BG68" i="331"/>
  <c r="BD67" i="331"/>
  <c r="BB70" i="331"/>
  <c r="BG69" i="331"/>
  <c r="G83" i="331" s="1"/>
  <c r="BE68" i="331"/>
  <c r="BB67" i="331"/>
  <c r="BG70" i="331"/>
  <c r="BE69" i="331"/>
  <c r="E83" i="331" s="1"/>
  <c r="BD68" i="331"/>
  <c r="BG67" i="331"/>
  <c r="BE70" i="331"/>
  <c r="BD69" i="331"/>
  <c r="D83" i="331" s="1"/>
  <c r="H83" i="331" s="1"/>
  <c r="J83" i="331" s="1"/>
  <c r="BB68" i="331"/>
  <c r="BT37" i="331" s="1"/>
  <c r="CA39" i="331" s="1"/>
  <c r="CF35" i="331" s="1"/>
  <c r="CK24" i="331" s="1"/>
  <c r="CQ23" i="331" s="1"/>
  <c r="BE67" i="331"/>
  <c r="K89" i="334"/>
  <c r="D84" i="334"/>
  <c r="BT20" i="334"/>
  <c r="F94" i="334"/>
  <c r="H88" i="334"/>
  <c r="H86" i="334"/>
  <c r="H100" i="334"/>
  <c r="H96" i="334"/>
  <c r="F92" i="334"/>
  <c r="F98" i="334"/>
  <c r="F97" i="334"/>
  <c r="F93" i="334"/>
  <c r="H87" i="334"/>
  <c r="K88" i="339"/>
  <c r="C84" i="339"/>
  <c r="BT24" i="339"/>
  <c r="K87" i="336"/>
  <c r="BT16" i="336"/>
  <c r="D84" i="331"/>
  <c r="BT20" i="331"/>
  <c r="K89" i="331"/>
  <c r="K88" i="336"/>
  <c r="C84" i="336"/>
  <c r="BT24" i="336"/>
  <c r="C84" i="338"/>
  <c r="K88" i="338"/>
  <c r="BT24" i="338"/>
  <c r="K90" i="332"/>
  <c r="BT36" i="332"/>
  <c r="K88" i="340"/>
  <c r="C84" i="340"/>
  <c r="BT24" i="340"/>
  <c r="BL81" i="334"/>
  <c r="BK81" i="334"/>
  <c r="BJ81" i="334"/>
  <c r="C89" i="334"/>
  <c r="F100" i="334"/>
  <c r="F99" i="334"/>
  <c r="F95" i="334"/>
  <c r="D92" i="334"/>
  <c r="C90" i="334"/>
  <c r="D86" i="334"/>
  <c r="D97" i="334"/>
  <c r="D96" i="334"/>
  <c r="D93" i="334"/>
  <c r="H81" i="334"/>
  <c r="J81" i="334" s="1"/>
  <c r="H84" i="336"/>
  <c r="BT32" i="336"/>
  <c r="K87" i="339"/>
  <c r="BT16" i="339"/>
  <c r="F84" i="334"/>
  <c r="BT40" i="334"/>
  <c r="F84" i="331"/>
  <c r="BT40" i="331"/>
  <c r="K90" i="336"/>
  <c r="BT36" i="336"/>
  <c r="BL78" i="329"/>
  <c r="BK78" i="329"/>
  <c r="BJ78" i="329"/>
  <c r="H91" i="329"/>
  <c r="F89" i="329"/>
  <c r="C87" i="329"/>
  <c r="H94" i="329"/>
  <c r="C88" i="329"/>
  <c r="C86" i="329"/>
  <c r="H92" i="329"/>
  <c r="F90" i="329"/>
  <c r="H95" i="329"/>
  <c r="H93" i="329"/>
  <c r="H78" i="329"/>
  <c r="J78" i="329" s="1"/>
  <c r="BL78" i="340"/>
  <c r="BK78" i="340"/>
  <c r="BJ78" i="340"/>
  <c r="H95" i="340"/>
  <c r="H93" i="340"/>
  <c r="H91" i="340"/>
  <c r="F89" i="340"/>
  <c r="C87" i="340"/>
  <c r="H94" i="340"/>
  <c r="C88" i="340"/>
  <c r="C86" i="340"/>
  <c r="H92" i="340"/>
  <c r="F90" i="340"/>
  <c r="H78" i="340"/>
  <c r="J78" i="340" s="1"/>
  <c r="K87" i="335"/>
  <c r="BT16" i="335"/>
  <c r="D84" i="336"/>
  <c r="K89" i="336"/>
  <c r="BT20" i="336"/>
  <c r="K90" i="333"/>
  <c r="BT36" i="333"/>
  <c r="BB68" i="330"/>
  <c r="BT37" i="330" s="1"/>
  <c r="CA39" i="330" s="1"/>
  <c r="CF35" i="330" s="1"/>
  <c r="CK24" i="330" s="1"/>
  <c r="CQ23" i="330" s="1"/>
  <c r="BD68" i="330"/>
  <c r="BE68" i="330"/>
  <c r="BG68" i="330"/>
  <c r="BT24" i="329"/>
  <c r="K88" i="329"/>
  <c r="C84" i="329"/>
  <c r="K89" i="335"/>
  <c r="D84" i="335"/>
  <c r="BT20" i="335"/>
  <c r="BL82" i="333"/>
  <c r="BK82" i="333"/>
  <c r="BJ82" i="333"/>
  <c r="C94" i="333"/>
  <c r="D100" i="333"/>
  <c r="D99" i="333"/>
  <c r="D98" i="333"/>
  <c r="C92" i="333"/>
  <c r="D89" i="333"/>
  <c r="C95" i="333"/>
  <c r="D87" i="333"/>
  <c r="C91" i="333"/>
  <c r="C96" i="333"/>
  <c r="H99" i="330"/>
  <c r="H98" i="330"/>
  <c r="H97" i="330"/>
  <c r="H89" i="330"/>
  <c r="F88" i="330"/>
  <c r="F86" i="330"/>
  <c r="F96" i="330"/>
  <c r="F91" i="330"/>
  <c r="H90" i="330"/>
  <c r="F87" i="330"/>
  <c r="H79" i="330"/>
  <c r="J79" i="330" s="1"/>
  <c r="BJ79" i="330"/>
  <c r="BL79" i="330"/>
  <c r="BK79" i="330"/>
  <c r="C100" i="335"/>
  <c r="C99" i="335"/>
  <c r="C98" i="335"/>
  <c r="C97" i="335"/>
  <c r="C93" i="335"/>
  <c r="D91" i="335"/>
  <c r="D94" i="335"/>
  <c r="D90" i="335"/>
  <c r="D88" i="335"/>
  <c r="D95" i="335"/>
  <c r="BL83" i="335"/>
  <c r="BK83" i="335"/>
  <c r="BJ83" i="335"/>
  <c r="C94" i="329"/>
  <c r="D100" i="329"/>
  <c r="D99" i="329"/>
  <c r="D98" i="329"/>
  <c r="C92" i="329"/>
  <c r="D89" i="329"/>
  <c r="C96" i="329"/>
  <c r="C95" i="329"/>
  <c r="C91" i="329"/>
  <c r="D87" i="329"/>
  <c r="K90" i="331"/>
  <c r="BT36" i="331"/>
  <c r="H78" i="330"/>
  <c r="J78" i="330" s="1"/>
  <c r="BB48" i="335"/>
  <c r="BG48" i="335"/>
  <c r="BD47" i="335"/>
  <c r="D81" i="335" s="1"/>
  <c r="BB46" i="335"/>
  <c r="BT28" i="335" s="1"/>
  <c r="BG45" i="335"/>
  <c r="BE48" i="335"/>
  <c r="BB47" i="335"/>
  <c r="C81" i="335" s="1"/>
  <c r="BG46" i="335"/>
  <c r="BE45" i="335"/>
  <c r="BD48" i="335"/>
  <c r="BG47" i="335"/>
  <c r="G81" i="335" s="1"/>
  <c r="BE46" i="335"/>
  <c r="BD45" i="335"/>
  <c r="BE47" i="335"/>
  <c r="E81" i="335" s="1"/>
  <c r="BD46" i="335"/>
  <c r="BB45" i="335"/>
  <c r="F84" i="336"/>
  <c r="BT40" i="336"/>
  <c r="K87" i="332"/>
  <c r="BT16" i="332"/>
  <c r="BB59" i="335"/>
  <c r="BE58" i="335"/>
  <c r="E82" i="335" s="1"/>
  <c r="BD57" i="335"/>
  <c r="BB56" i="335"/>
  <c r="BG59" i="335"/>
  <c r="BD58" i="335"/>
  <c r="D82" i="335" s="1"/>
  <c r="BB57" i="335"/>
  <c r="BT29" i="335" s="1"/>
  <c r="CA15" i="335" s="1"/>
  <c r="CF18" i="335" s="1"/>
  <c r="BG56" i="335"/>
  <c r="BB58" i="335"/>
  <c r="C82" i="335" s="1"/>
  <c r="BE57" i="335"/>
  <c r="BE59" i="335"/>
  <c r="BE56" i="335"/>
  <c r="BD59" i="335"/>
  <c r="BD56" i="335"/>
  <c r="BG58" i="335"/>
  <c r="G82" i="335" s="1"/>
  <c r="BG57" i="335"/>
  <c r="F96" i="337"/>
  <c r="F91" i="337"/>
  <c r="H90" i="337"/>
  <c r="F87" i="337"/>
  <c r="H99" i="337"/>
  <c r="H98" i="337"/>
  <c r="H97" i="337"/>
  <c r="H89" i="337"/>
  <c r="F88" i="337"/>
  <c r="F86" i="337"/>
  <c r="D88" i="329"/>
  <c r="D95" i="329"/>
  <c r="C100" i="329"/>
  <c r="C99" i="329"/>
  <c r="C98" i="329"/>
  <c r="C97" i="329"/>
  <c r="C93" i="329"/>
  <c r="D91" i="329"/>
  <c r="D94" i="329"/>
  <c r="D90" i="329"/>
  <c r="BJ83" i="329"/>
  <c r="BL83" i="329"/>
  <c r="BK83" i="329"/>
  <c r="H78" i="337"/>
  <c r="J78" i="337" s="1"/>
  <c r="F96" i="333"/>
  <c r="F91" i="333"/>
  <c r="H90" i="333"/>
  <c r="H89" i="333"/>
  <c r="F88" i="333"/>
  <c r="H98" i="333"/>
  <c r="F86" i="333"/>
  <c r="H99" i="333"/>
  <c r="H97" i="333"/>
  <c r="F87" i="333"/>
  <c r="H80" i="334"/>
  <c r="J80" i="334" s="1"/>
  <c r="F96" i="339"/>
  <c r="F91" i="339"/>
  <c r="H98" i="339"/>
  <c r="H90" i="339"/>
  <c r="F87" i="339"/>
  <c r="H89" i="339"/>
  <c r="F88" i="339"/>
  <c r="F86" i="339"/>
  <c r="H99" i="339"/>
  <c r="H97" i="339"/>
  <c r="BL79" i="339"/>
  <c r="BK79" i="339"/>
  <c r="BJ79" i="339"/>
  <c r="BK78" i="336"/>
  <c r="BJ78" i="336"/>
  <c r="BL78" i="336"/>
  <c r="BJ80" i="331"/>
  <c r="BL80" i="331"/>
  <c r="BK80" i="331"/>
  <c r="H100" i="331"/>
  <c r="H96" i="331"/>
  <c r="F92" i="331"/>
  <c r="F98" i="331"/>
  <c r="F97" i="331"/>
  <c r="F93" i="331"/>
  <c r="H87" i="331"/>
  <c r="F94" i="331"/>
  <c r="H88" i="331"/>
  <c r="H86" i="331"/>
  <c r="F96" i="338"/>
  <c r="F87" i="338"/>
  <c r="H99" i="338"/>
  <c r="H98" i="338"/>
  <c r="H97" i="338"/>
  <c r="H89" i="338"/>
  <c r="F88" i="338"/>
  <c r="F86" i="338"/>
  <c r="H90" i="338"/>
  <c r="F91" i="338"/>
  <c r="BL79" i="338"/>
  <c r="BK79" i="338"/>
  <c r="BJ79" i="338"/>
  <c r="BL81" i="332"/>
  <c r="BK81" i="332"/>
  <c r="BJ81" i="332"/>
  <c r="C89" i="332"/>
  <c r="F100" i="332"/>
  <c r="F99" i="332"/>
  <c r="F95" i="332"/>
  <c r="D92" i="332"/>
  <c r="C90" i="332"/>
  <c r="D97" i="332"/>
  <c r="D96" i="332"/>
  <c r="D93" i="332"/>
  <c r="D86" i="332"/>
  <c r="H79" i="340"/>
  <c r="J79" i="340" s="1"/>
  <c r="K90" i="334"/>
  <c r="BT36" i="334"/>
  <c r="BK81" i="340"/>
  <c r="BJ81" i="340"/>
  <c r="BL81" i="340"/>
  <c r="D95" i="336"/>
  <c r="C100" i="336"/>
  <c r="C99" i="336"/>
  <c r="C98" i="336"/>
  <c r="C97" i="336"/>
  <c r="C93" i="336"/>
  <c r="D91" i="336"/>
  <c r="D94" i="336"/>
  <c r="D90" i="336"/>
  <c r="D88" i="336"/>
  <c r="BL83" i="336"/>
  <c r="BK83" i="336"/>
  <c r="BJ83" i="336"/>
  <c r="BJ82" i="334"/>
  <c r="BL82" i="334"/>
  <c r="BK82" i="334"/>
  <c r="C91" i="331"/>
  <c r="D87" i="331"/>
  <c r="C94" i="331"/>
  <c r="D100" i="331"/>
  <c r="D99" i="331"/>
  <c r="D98" i="331"/>
  <c r="C92" i="331"/>
  <c r="D89" i="331"/>
  <c r="C96" i="331"/>
  <c r="C95" i="331"/>
  <c r="H82" i="331"/>
  <c r="J82" i="331" s="1"/>
  <c r="BL81" i="336"/>
  <c r="BK81" i="336"/>
  <c r="BJ81" i="336"/>
  <c r="D97" i="336"/>
  <c r="D96" i="336"/>
  <c r="D93" i="336"/>
  <c r="C89" i="336"/>
  <c r="F100" i="336"/>
  <c r="F99" i="336"/>
  <c r="F95" i="336"/>
  <c r="D92" i="336"/>
  <c r="C90" i="336"/>
  <c r="D86" i="336"/>
  <c r="BL82" i="337"/>
  <c r="BK82" i="337"/>
  <c r="BJ82" i="337"/>
  <c r="H78" i="335"/>
  <c r="J78" i="335" s="1"/>
  <c r="BL80" i="336"/>
  <c r="BK80" i="336"/>
  <c r="BJ80" i="336"/>
  <c r="H80" i="336"/>
  <c r="J80" i="336" s="1"/>
  <c r="BA79" i="336" s="1"/>
  <c r="BE70" i="330"/>
  <c r="BB70" i="330"/>
  <c r="F96" i="329"/>
  <c r="F91" i="329"/>
  <c r="H90" i="329"/>
  <c r="F87" i="329"/>
  <c r="H99" i="329"/>
  <c r="H98" i="329"/>
  <c r="H97" i="329"/>
  <c r="H89" i="329"/>
  <c r="F88" i="329"/>
  <c r="F86" i="329"/>
  <c r="BL79" i="329"/>
  <c r="BK79" i="329"/>
  <c r="BJ79" i="329"/>
  <c r="F94" i="335"/>
  <c r="H88" i="335"/>
  <c r="H86" i="335"/>
  <c r="H100" i="335"/>
  <c r="H96" i="335"/>
  <c r="F92" i="335"/>
  <c r="F98" i="335"/>
  <c r="F97" i="335"/>
  <c r="F93" i="335"/>
  <c r="H87" i="335"/>
  <c r="F84" i="333"/>
  <c r="BT40" i="333"/>
  <c r="BD70" i="340"/>
  <c r="BB69" i="340"/>
  <c r="C83" i="340" s="1"/>
  <c r="BG68" i="340"/>
  <c r="BB70" i="340"/>
  <c r="BG69" i="340"/>
  <c r="G83" i="340" s="1"/>
  <c r="BE68" i="340"/>
  <c r="BG70" i="340"/>
  <c r="BE69" i="340"/>
  <c r="E83" i="340" s="1"/>
  <c r="BD68" i="340"/>
  <c r="BD67" i="340"/>
  <c r="BD69" i="340"/>
  <c r="D83" i="340" s="1"/>
  <c r="BB68" i="340"/>
  <c r="BT37" i="340" s="1"/>
  <c r="CA39" i="340" s="1"/>
  <c r="CF35" i="340" s="1"/>
  <c r="CK24" i="340" s="1"/>
  <c r="CQ23" i="340" s="1"/>
  <c r="BB67" i="340"/>
  <c r="BE70" i="340"/>
  <c r="BG67" i="340"/>
  <c r="BE67" i="340"/>
  <c r="H84" i="335"/>
  <c r="BT32" i="335"/>
  <c r="F84" i="330"/>
  <c r="BT40" i="330"/>
  <c r="BJ80" i="330"/>
  <c r="BL80" i="330"/>
  <c r="BK80" i="330"/>
  <c r="BJ80" i="340"/>
  <c r="BL80" i="340"/>
  <c r="BK80" i="340"/>
  <c r="D84" i="340"/>
  <c r="K89" i="340"/>
  <c r="BT20" i="340"/>
  <c r="F100" i="337"/>
  <c r="F99" i="337"/>
  <c r="F95" i="337"/>
  <c r="D92" i="337"/>
  <c r="C90" i="337"/>
  <c r="D86" i="337"/>
  <c r="D97" i="337"/>
  <c r="D96" i="337"/>
  <c r="D93" i="337"/>
  <c r="C89" i="337"/>
  <c r="H81" i="337"/>
  <c r="J81" i="337" s="1"/>
  <c r="BJ81" i="337"/>
  <c r="BL81" i="337"/>
  <c r="BK81" i="337"/>
  <c r="H99" i="331"/>
  <c r="H98" i="331"/>
  <c r="H97" i="331"/>
  <c r="H89" i="331"/>
  <c r="F88" i="331"/>
  <c r="F86" i="331"/>
  <c r="F96" i="331"/>
  <c r="F91" i="331"/>
  <c r="H90" i="331"/>
  <c r="F87" i="331"/>
  <c r="BJ79" i="331"/>
  <c r="BL79" i="331"/>
  <c r="BK79" i="331"/>
  <c r="F87" i="334"/>
  <c r="H99" i="334"/>
  <c r="H98" i="334"/>
  <c r="H97" i="334"/>
  <c r="H89" i="334"/>
  <c r="F88" i="334"/>
  <c r="F86" i="334"/>
  <c r="F96" i="334"/>
  <c r="F91" i="334"/>
  <c r="H90" i="334"/>
  <c r="F87" i="332"/>
  <c r="H99" i="332"/>
  <c r="H98" i="332"/>
  <c r="H97" i="332"/>
  <c r="H89" i="332"/>
  <c r="F88" i="332"/>
  <c r="F86" i="332"/>
  <c r="F96" i="332"/>
  <c r="F91" i="332"/>
  <c r="H90" i="332"/>
  <c r="BK79" i="332"/>
  <c r="BL79" i="332"/>
  <c r="BJ79" i="332"/>
  <c r="D100" i="336"/>
  <c r="D99" i="336"/>
  <c r="D98" i="336"/>
  <c r="C92" i="336"/>
  <c r="D89" i="336"/>
  <c r="C96" i="336"/>
  <c r="C95" i="336"/>
  <c r="C91" i="336"/>
  <c r="D87" i="336"/>
  <c r="C94" i="336"/>
  <c r="BK82" i="336"/>
  <c r="BJ82" i="336"/>
  <c r="BL82" i="336"/>
  <c r="H82" i="336"/>
  <c r="J82" i="336" s="1"/>
  <c r="H84" i="339"/>
  <c r="BT32" i="339"/>
  <c r="K87" i="334"/>
  <c r="BT16" i="334"/>
  <c r="BD70" i="332"/>
  <c r="BB70" i="332"/>
  <c r="BG70" i="332"/>
  <c r="F98" i="329"/>
  <c r="F97" i="329"/>
  <c r="F93" i="329"/>
  <c r="H87" i="329"/>
  <c r="F94" i="329"/>
  <c r="H88" i="329"/>
  <c r="H86" i="329"/>
  <c r="H100" i="329"/>
  <c r="H96" i="329"/>
  <c r="F92" i="329"/>
  <c r="BL80" i="329"/>
  <c r="BK80" i="329"/>
  <c r="BJ80" i="329"/>
  <c r="BJ80" i="338"/>
  <c r="BL80" i="338"/>
  <c r="BK80" i="338"/>
  <c r="H80" i="338"/>
  <c r="J80" i="338" s="1"/>
  <c r="C96" i="332"/>
  <c r="C95" i="332"/>
  <c r="C91" i="332"/>
  <c r="D87" i="332"/>
  <c r="C94" i="332"/>
  <c r="D100" i="332"/>
  <c r="D99" i="332"/>
  <c r="D98" i="332"/>
  <c r="C92" i="332"/>
  <c r="D89" i="332"/>
  <c r="BJ82" i="332"/>
  <c r="BK82" i="332"/>
  <c r="BL82" i="332"/>
  <c r="BK80" i="332"/>
  <c r="BL80" i="332"/>
  <c r="BJ80" i="332"/>
  <c r="F94" i="332"/>
  <c r="H88" i="332"/>
  <c r="H86" i="332"/>
  <c r="H100" i="332"/>
  <c r="H96" i="332"/>
  <c r="F92" i="332"/>
  <c r="F98" i="332"/>
  <c r="F97" i="332"/>
  <c r="F93" i="332"/>
  <c r="H87" i="332"/>
  <c r="BJ83" i="337"/>
  <c r="BL83" i="337"/>
  <c r="BK83" i="337"/>
  <c r="BK80" i="333"/>
  <c r="BJ80" i="333"/>
  <c r="BL80" i="333"/>
  <c r="BK82" i="339"/>
  <c r="BJ82" i="339"/>
  <c r="BL82" i="339"/>
  <c r="C94" i="339"/>
  <c r="C96" i="339"/>
  <c r="C95" i="339"/>
  <c r="D99" i="339"/>
  <c r="D89" i="339"/>
  <c r="C92" i="339"/>
  <c r="C91" i="339"/>
  <c r="D100" i="339"/>
  <c r="D98" i="339"/>
  <c r="D87" i="339"/>
  <c r="H82" i="339"/>
  <c r="J82" i="339" s="1"/>
  <c r="K87" i="331"/>
  <c r="BT16" i="331"/>
  <c r="C84" i="335"/>
  <c r="K88" i="335"/>
  <c r="BT24" i="335"/>
  <c r="H81" i="340"/>
  <c r="J81" i="340" s="1"/>
  <c r="F100" i="340"/>
  <c r="F99" i="340"/>
  <c r="F95" i="340"/>
  <c r="D92" i="340"/>
  <c r="C90" i="340"/>
  <c r="D86" i="340"/>
  <c r="D97" i="340"/>
  <c r="D96" i="340"/>
  <c r="D93" i="340"/>
  <c r="C89" i="340"/>
  <c r="BL78" i="338"/>
  <c r="BK78" i="338"/>
  <c r="BJ78" i="338"/>
  <c r="H91" i="338"/>
  <c r="F89" i="338"/>
  <c r="C87" i="338"/>
  <c r="H94" i="338"/>
  <c r="H92" i="338"/>
  <c r="F90" i="338"/>
  <c r="H95" i="338"/>
  <c r="H93" i="338"/>
  <c r="C86" i="338"/>
  <c r="C88" i="338"/>
  <c r="H78" i="338"/>
  <c r="J78" i="338" s="1"/>
  <c r="F100" i="329"/>
  <c r="F99" i="329"/>
  <c r="F95" i="329"/>
  <c r="D92" i="329"/>
  <c r="C90" i="329"/>
  <c r="D86" i="329"/>
  <c r="D97" i="329"/>
  <c r="D96" i="329"/>
  <c r="D93" i="329"/>
  <c r="C89" i="329"/>
  <c r="BJ81" i="329"/>
  <c r="BL81" i="329"/>
  <c r="BK81" i="329"/>
  <c r="F100" i="338"/>
  <c r="F99" i="338"/>
  <c r="F95" i="338"/>
  <c r="D92" i="338"/>
  <c r="C90" i="338"/>
  <c r="D86" i="338"/>
  <c r="D97" i="338"/>
  <c r="D96" i="338"/>
  <c r="D93" i="338"/>
  <c r="C89" i="338"/>
  <c r="H81" i="338"/>
  <c r="J81" i="338" s="1"/>
  <c r="BD69" i="330"/>
  <c r="D83" i="330" s="1"/>
  <c r="BE69" i="330"/>
  <c r="E83" i="330" s="1"/>
  <c r="BG69" i="330"/>
  <c r="G83" i="330" s="1"/>
  <c r="BE59" i="338"/>
  <c r="BB58" i="338"/>
  <c r="C82" i="338" s="1"/>
  <c r="BG57" i="338"/>
  <c r="BE56" i="338"/>
  <c r="BD59" i="338"/>
  <c r="BG58" i="338"/>
  <c r="G82" i="338" s="1"/>
  <c r="BE57" i="338"/>
  <c r="BD56" i="338"/>
  <c r="BE58" i="338"/>
  <c r="E82" i="338" s="1"/>
  <c r="BB57" i="338"/>
  <c r="BT29" i="338" s="1"/>
  <c r="CA15" i="338" s="1"/>
  <c r="CF18" i="338" s="1"/>
  <c r="BG59" i="338"/>
  <c r="BD58" i="338"/>
  <c r="D82" i="338" s="1"/>
  <c r="H82" i="338" s="1"/>
  <c r="J82" i="338" s="1"/>
  <c r="BB59" i="338"/>
  <c r="BG56" i="338"/>
  <c r="BD57" i="338"/>
  <c r="BB56" i="338"/>
  <c r="H82" i="329"/>
  <c r="J82" i="329" s="1"/>
  <c r="H95" i="328"/>
  <c r="H93" i="328"/>
  <c r="H91" i="328"/>
  <c r="F89" i="328"/>
  <c r="C87" i="328"/>
  <c r="H94" i="328"/>
  <c r="C88" i="328"/>
  <c r="C86" i="328"/>
  <c r="F90" i="328"/>
  <c r="H92" i="328"/>
  <c r="BG46" i="328"/>
  <c r="BD47" i="328"/>
  <c r="D81" i="328" s="1"/>
  <c r="BE47" i="328"/>
  <c r="E81" i="328" s="1"/>
  <c r="BG47" i="328"/>
  <c r="G81" i="328" s="1"/>
  <c r="BL78" i="328"/>
  <c r="BK78" i="328"/>
  <c r="BJ78" i="328"/>
  <c r="H78" i="328"/>
  <c r="J78" i="328" s="1"/>
  <c r="BB47" i="328"/>
  <c r="C81" i="328" s="1"/>
  <c r="BE48" i="328"/>
  <c r="BG48" i="328"/>
  <c r="BB48" i="328"/>
  <c r="K87" i="328"/>
  <c r="BT16" i="328"/>
  <c r="BE59" i="328"/>
  <c r="BB58" i="328"/>
  <c r="C82" i="328" s="1"/>
  <c r="BD59" i="328"/>
  <c r="BG58" i="328"/>
  <c r="G82" i="328" s="1"/>
  <c r="BB59" i="328"/>
  <c r="BE58" i="328"/>
  <c r="E82" i="328" s="1"/>
  <c r="BD57" i="328"/>
  <c r="BB56" i="328"/>
  <c r="BD58" i="328"/>
  <c r="D82" i="328" s="1"/>
  <c r="BG57" i="328"/>
  <c r="BG56" i="328"/>
  <c r="BE57" i="328"/>
  <c r="BE56" i="328"/>
  <c r="BD56" i="328"/>
  <c r="BB57" i="328"/>
  <c r="BT29" i="328" s="1"/>
  <c r="CA15" i="328" s="1"/>
  <c r="CF18" i="328" s="1"/>
  <c r="BG59" i="328"/>
  <c r="BG37" i="328"/>
  <c r="BG36" i="328"/>
  <c r="G80" i="328" s="1"/>
  <c r="BE37" i="328"/>
  <c r="BE36" i="328"/>
  <c r="E80" i="328" s="1"/>
  <c r="BD37" i="328"/>
  <c r="BD36" i="328"/>
  <c r="D80" i="328" s="1"/>
  <c r="BD35" i="328"/>
  <c r="BE35" i="328"/>
  <c r="BE34" i="328"/>
  <c r="BB37" i="328"/>
  <c r="BB36" i="328"/>
  <c r="C80" i="328" s="1"/>
  <c r="BB35" i="328"/>
  <c r="BT17" i="328" s="1"/>
  <c r="BD34" i="328"/>
  <c r="BG34" i="328"/>
  <c r="BB34" i="328"/>
  <c r="BG35" i="328"/>
  <c r="K90" i="328"/>
  <c r="BT36" i="328"/>
  <c r="BB70" i="328"/>
  <c r="BG69" i="328"/>
  <c r="G83" i="328" s="1"/>
  <c r="BE68" i="328"/>
  <c r="BG70" i="328"/>
  <c r="BE69" i="328"/>
  <c r="E83" i="328" s="1"/>
  <c r="BD68" i="328"/>
  <c r="BE70" i="328"/>
  <c r="BB69" i="328"/>
  <c r="C83" i="328" s="1"/>
  <c r="BE67" i="328"/>
  <c r="BD70" i="328"/>
  <c r="BD67" i="328"/>
  <c r="BG68" i="328"/>
  <c r="BB67" i="328"/>
  <c r="BB68" i="328"/>
  <c r="BT37" i="328" s="1"/>
  <c r="CA39" i="328" s="1"/>
  <c r="CF35" i="328" s="1"/>
  <c r="CK24" i="328" s="1"/>
  <c r="BD69" i="328"/>
  <c r="D83" i="328" s="1"/>
  <c r="BG67" i="328"/>
  <c r="BD48" i="328"/>
  <c r="BB46" i="328"/>
  <c r="BT28" i="328" s="1"/>
  <c r="BD46" i="328"/>
  <c r="BJ79" i="327"/>
  <c r="BL79" i="327"/>
  <c r="BK79" i="327"/>
  <c r="K87" i="327"/>
  <c r="BT16" i="327"/>
  <c r="H80" i="327"/>
  <c r="J80" i="327" s="1"/>
  <c r="H100" i="327"/>
  <c r="H96" i="327"/>
  <c r="F92" i="327"/>
  <c r="F98" i="327"/>
  <c r="F97" i="327"/>
  <c r="F93" i="327"/>
  <c r="H87" i="327"/>
  <c r="F94" i="327"/>
  <c r="H86" i="327"/>
  <c r="H88" i="327"/>
  <c r="H79" i="327"/>
  <c r="J79" i="327" s="1"/>
  <c r="H99" i="327"/>
  <c r="H98" i="327"/>
  <c r="H97" i="327"/>
  <c r="H89" i="327"/>
  <c r="F88" i="327"/>
  <c r="F86" i="327"/>
  <c r="F96" i="327"/>
  <c r="F91" i="327"/>
  <c r="H90" i="327"/>
  <c r="F87" i="327"/>
  <c r="F84" i="327"/>
  <c r="BT40" i="327"/>
  <c r="BD70" i="327"/>
  <c r="BB70" i="327"/>
  <c r="BG69" i="327"/>
  <c r="G83" i="327" s="1"/>
  <c r="BE68" i="327"/>
  <c r="BG70" i="327"/>
  <c r="BE69" i="327"/>
  <c r="E83" i="327" s="1"/>
  <c r="BD68" i="327"/>
  <c r="BE70" i="327"/>
  <c r="BG68" i="327"/>
  <c r="BB67" i="327"/>
  <c r="BD69" i="327"/>
  <c r="D83" i="327" s="1"/>
  <c r="H83" i="327" s="1"/>
  <c r="J83" i="327" s="1"/>
  <c r="BB68" i="327"/>
  <c r="BT37" i="327" s="1"/>
  <c r="CA39" i="327" s="1"/>
  <c r="CF35" i="327" s="1"/>
  <c r="CK24" i="327" s="1"/>
  <c r="BG67" i="327"/>
  <c r="BB69" i="327"/>
  <c r="C83" i="327" s="1"/>
  <c r="BE67" i="327"/>
  <c r="BD67" i="327"/>
  <c r="BA82" i="327"/>
  <c r="BA78" i="327"/>
  <c r="BA79" i="327"/>
  <c r="BL78" i="327"/>
  <c r="BK78" i="327"/>
  <c r="BJ78" i="327"/>
  <c r="BD48" i="327"/>
  <c r="BB47" i="327"/>
  <c r="C81" i="327" s="1"/>
  <c r="BG46" i="327"/>
  <c r="BE45" i="327"/>
  <c r="BB48" i="327"/>
  <c r="BG47" i="327"/>
  <c r="G81" i="327" s="1"/>
  <c r="BE46" i="327"/>
  <c r="BD45" i="327"/>
  <c r="BG48" i="327"/>
  <c r="BE47" i="327"/>
  <c r="E81" i="327" s="1"/>
  <c r="BD46" i="327"/>
  <c r="BB45" i="327"/>
  <c r="BE48" i="327"/>
  <c r="BD47" i="327"/>
  <c r="D81" i="327" s="1"/>
  <c r="H81" i="327" s="1"/>
  <c r="J81" i="327" s="1"/>
  <c r="BA80" i="327" s="1"/>
  <c r="BG45" i="327"/>
  <c r="BB46" i="327"/>
  <c r="BT28" i="327" s="1"/>
  <c r="BJ80" i="327"/>
  <c r="BL80" i="327"/>
  <c r="BK80" i="327"/>
  <c r="D84" i="327"/>
  <c r="K89" i="327"/>
  <c r="BT20" i="327"/>
  <c r="K88" i="327"/>
  <c r="C84" i="327"/>
  <c r="BT24" i="327"/>
  <c r="C91" i="327"/>
  <c r="D87" i="327"/>
  <c r="C94" i="327"/>
  <c r="D100" i="327"/>
  <c r="D99" i="327"/>
  <c r="D98" i="327"/>
  <c r="C92" i="327"/>
  <c r="D89" i="327"/>
  <c r="C96" i="327"/>
  <c r="C95" i="327"/>
  <c r="BL82" i="327"/>
  <c r="BK82" i="327"/>
  <c r="BJ82" i="327"/>
  <c r="H95" i="327"/>
  <c r="H93" i="327"/>
  <c r="H91" i="327"/>
  <c r="F89" i="327"/>
  <c r="C87" i="327"/>
  <c r="H94" i="327"/>
  <c r="C88" i="327"/>
  <c r="C86" i="327"/>
  <c r="F90" i="327"/>
  <c r="H92" i="327"/>
  <c r="BJ79" i="326"/>
  <c r="BL79" i="326"/>
  <c r="BK79" i="326"/>
  <c r="K88" i="326"/>
  <c r="C84" i="326"/>
  <c r="BT24" i="326"/>
  <c r="F84" i="326"/>
  <c r="BT40" i="326"/>
  <c r="BB70" i="326"/>
  <c r="BG69" i="326"/>
  <c r="G83" i="326" s="1"/>
  <c r="BE68" i="326"/>
  <c r="BG70" i="326"/>
  <c r="BE69" i="326"/>
  <c r="E83" i="326" s="1"/>
  <c r="BD68" i="326"/>
  <c r="BE70" i="326"/>
  <c r="BB69" i="326"/>
  <c r="C83" i="326" s="1"/>
  <c r="BD67" i="326"/>
  <c r="BD70" i="326"/>
  <c r="BB67" i="326"/>
  <c r="BG68" i="326"/>
  <c r="BG67" i="326"/>
  <c r="BE67" i="326"/>
  <c r="BD69" i="326"/>
  <c r="D83" i="326" s="1"/>
  <c r="H83" i="326" s="1"/>
  <c r="J83" i="326" s="1"/>
  <c r="BB68" i="326"/>
  <c r="BT37" i="326" s="1"/>
  <c r="CA39" i="326" s="1"/>
  <c r="CF35" i="326" s="1"/>
  <c r="CK24" i="326" s="1"/>
  <c r="C91" i="326"/>
  <c r="D87" i="326"/>
  <c r="C94" i="326"/>
  <c r="D100" i="326"/>
  <c r="D99" i="326"/>
  <c r="D98" i="326"/>
  <c r="C92" i="326"/>
  <c r="D89" i="326"/>
  <c r="C96" i="326"/>
  <c r="C95" i="326"/>
  <c r="BL82" i="326"/>
  <c r="BK82" i="326"/>
  <c r="BJ82" i="326"/>
  <c r="H99" i="326"/>
  <c r="H98" i="326"/>
  <c r="H97" i="326"/>
  <c r="H89" i="326"/>
  <c r="F88" i="326"/>
  <c r="F86" i="326"/>
  <c r="F96" i="326"/>
  <c r="F91" i="326"/>
  <c r="H90" i="326"/>
  <c r="F87" i="326"/>
  <c r="H95" i="326"/>
  <c r="H93" i="326"/>
  <c r="H91" i="326"/>
  <c r="F89" i="326"/>
  <c r="C87" i="326"/>
  <c r="H94" i="326"/>
  <c r="C88" i="326"/>
  <c r="C86" i="326"/>
  <c r="F90" i="326"/>
  <c r="H92" i="326"/>
  <c r="K87" i="326"/>
  <c r="BT16" i="326"/>
  <c r="BE37" i="326"/>
  <c r="BE36" i="326"/>
  <c r="E80" i="326" s="1"/>
  <c r="BE35" i="326"/>
  <c r="BE34" i="326"/>
  <c r="BD37" i="326"/>
  <c r="BD36" i="326"/>
  <c r="D80" i="326" s="1"/>
  <c r="BD35" i="326"/>
  <c r="BD34" i="326"/>
  <c r="BB37" i="326"/>
  <c r="BB36" i="326"/>
  <c r="C80" i="326" s="1"/>
  <c r="BB35" i="326"/>
  <c r="BT17" i="326" s="1"/>
  <c r="BB34" i="326"/>
  <c r="BG37" i="326"/>
  <c r="BG36" i="326"/>
  <c r="G80" i="326" s="1"/>
  <c r="BG34" i="326"/>
  <c r="BG35" i="326"/>
  <c r="H79" i="326"/>
  <c r="J79" i="326" s="1"/>
  <c r="BG48" i="326"/>
  <c r="BE47" i="326"/>
  <c r="E81" i="326" s="1"/>
  <c r="BD46" i="326"/>
  <c r="BB45" i="326"/>
  <c r="BE48" i="326"/>
  <c r="BD47" i="326"/>
  <c r="D81" i="326" s="1"/>
  <c r="BB46" i="326"/>
  <c r="BT28" i="326" s="1"/>
  <c r="BG45" i="326"/>
  <c r="BD48" i="326"/>
  <c r="BB47" i="326"/>
  <c r="C81" i="326" s="1"/>
  <c r="BG46" i="326"/>
  <c r="BE45" i="326"/>
  <c r="BE46" i="326"/>
  <c r="BB48" i="326"/>
  <c r="BD45" i="326"/>
  <c r="BG47" i="326"/>
  <c r="G81" i="326" s="1"/>
  <c r="BL78" i="326"/>
  <c r="BK78" i="326"/>
  <c r="BJ78" i="326"/>
  <c r="H78" i="326"/>
  <c r="J78" i="326" s="1"/>
  <c r="BD13" i="321"/>
  <c r="BB13" i="321"/>
  <c r="BT12" i="321" s="1"/>
  <c r="BE13" i="321"/>
  <c r="BG13" i="321"/>
  <c r="BE46" i="323"/>
  <c r="BT36" i="323"/>
  <c r="K90" i="323"/>
  <c r="BE70" i="321"/>
  <c r="BD69" i="321"/>
  <c r="D83" i="321" s="1"/>
  <c r="BB68" i="321"/>
  <c r="BT37" i="321" s="1"/>
  <c r="CA39" i="321" s="1"/>
  <c r="CF35" i="321" s="1"/>
  <c r="CK24" i="321" s="1"/>
  <c r="BE67" i="321"/>
  <c r="BD70" i="321"/>
  <c r="BB69" i="321"/>
  <c r="C83" i="321" s="1"/>
  <c r="BG68" i="321"/>
  <c r="BD67" i="321"/>
  <c r="BB70" i="321"/>
  <c r="BE69" i="321"/>
  <c r="E83" i="321" s="1"/>
  <c r="BE68" i="321"/>
  <c r="BB67" i="321"/>
  <c r="BD68" i="321"/>
  <c r="BG70" i="321"/>
  <c r="BG67" i="321"/>
  <c r="BG69" i="321"/>
  <c r="G83" i="321" s="1"/>
  <c r="BD15" i="325"/>
  <c r="BD14" i="325"/>
  <c r="D78" i="325" s="1"/>
  <c r="BD13" i="325"/>
  <c r="BD12" i="325"/>
  <c r="BB15" i="325"/>
  <c r="BB14" i="325"/>
  <c r="C78" i="325" s="1"/>
  <c r="BB13" i="325"/>
  <c r="BT12" i="325" s="1"/>
  <c r="BB12" i="325"/>
  <c r="BG15" i="325"/>
  <c r="BG14" i="325"/>
  <c r="G78" i="325" s="1"/>
  <c r="BG13" i="325"/>
  <c r="BG12" i="325"/>
  <c r="BE14" i="325"/>
  <c r="E78" i="325" s="1"/>
  <c r="BE12" i="325"/>
  <c r="BE13" i="325"/>
  <c r="BE15" i="325"/>
  <c r="BD48" i="325"/>
  <c r="BB47" i="325"/>
  <c r="C81" i="325" s="1"/>
  <c r="BG46" i="325"/>
  <c r="BE45" i="325"/>
  <c r="BB48" i="325"/>
  <c r="BG47" i="325"/>
  <c r="G81" i="325" s="1"/>
  <c r="BE46" i="325"/>
  <c r="BD45" i="325"/>
  <c r="BE48" i="325"/>
  <c r="BD47" i="325"/>
  <c r="D81" i="325" s="1"/>
  <c r="BB46" i="325"/>
  <c r="BT28" i="325" s="1"/>
  <c r="BB45" i="325"/>
  <c r="BG45" i="325"/>
  <c r="BG48" i="325"/>
  <c r="BE47" i="325"/>
  <c r="E81" i="325" s="1"/>
  <c r="BD46" i="325"/>
  <c r="BT40" i="323"/>
  <c r="F84" i="323"/>
  <c r="D100" i="323"/>
  <c r="D99" i="323"/>
  <c r="D98" i="323"/>
  <c r="C92" i="323"/>
  <c r="D89" i="323"/>
  <c r="C96" i="323"/>
  <c r="C95" i="323"/>
  <c r="C91" i="323"/>
  <c r="D87" i="323"/>
  <c r="C94" i="323"/>
  <c r="H82" i="323"/>
  <c r="J82" i="323" s="1"/>
  <c r="BE26" i="319"/>
  <c r="BG25" i="319"/>
  <c r="G79" i="319" s="1"/>
  <c r="BB24" i="319"/>
  <c r="BT13" i="319" s="1"/>
  <c r="CA31" i="319" s="1"/>
  <c r="CF34" i="319" s="1"/>
  <c r="BE23" i="319"/>
  <c r="BD26" i="319"/>
  <c r="BE25" i="319"/>
  <c r="E79" i="319" s="1"/>
  <c r="BG24" i="319"/>
  <c r="BD23" i="319"/>
  <c r="BB26" i="319"/>
  <c r="BD25" i="319"/>
  <c r="D79" i="319" s="1"/>
  <c r="H79" i="319" s="1"/>
  <c r="J79" i="319" s="1"/>
  <c r="BE24" i="319"/>
  <c r="BB23" i="319"/>
  <c r="BG26" i="319"/>
  <c r="BB25" i="319"/>
  <c r="C79" i="319" s="1"/>
  <c r="BD24" i="319"/>
  <c r="BG23" i="319"/>
  <c r="H100" i="322"/>
  <c r="H96" i="322"/>
  <c r="F92" i="322"/>
  <c r="F98" i="322"/>
  <c r="F97" i="322"/>
  <c r="F93" i="322"/>
  <c r="H87" i="322"/>
  <c r="H88" i="322"/>
  <c r="F94" i="322"/>
  <c r="H86" i="322"/>
  <c r="H80" i="322"/>
  <c r="J80" i="322" s="1"/>
  <c r="BG26" i="320"/>
  <c r="BB25" i="320"/>
  <c r="C79" i="320" s="1"/>
  <c r="BD24" i="320"/>
  <c r="BG23" i="320"/>
  <c r="BE26" i="320"/>
  <c r="BG25" i="320"/>
  <c r="G79" i="320" s="1"/>
  <c r="BB24" i="320"/>
  <c r="BT13" i="320" s="1"/>
  <c r="CA31" i="320" s="1"/>
  <c r="CF34" i="320" s="1"/>
  <c r="BE23" i="320"/>
  <c r="BD25" i="320"/>
  <c r="D79" i="320" s="1"/>
  <c r="H79" i="320" s="1"/>
  <c r="J79" i="320" s="1"/>
  <c r="BD26" i="320"/>
  <c r="BG24" i="320"/>
  <c r="BD23" i="320"/>
  <c r="BB26" i="320"/>
  <c r="BE24" i="320"/>
  <c r="BB23" i="320"/>
  <c r="BE25" i="320"/>
  <c r="E79" i="320" s="1"/>
  <c r="BG59" i="318"/>
  <c r="BB59" i="318"/>
  <c r="BG59" i="324"/>
  <c r="BD58" i="324"/>
  <c r="D82" i="324" s="1"/>
  <c r="BB57" i="324"/>
  <c r="BT29" i="324" s="1"/>
  <c r="CA15" i="324" s="1"/>
  <c r="CF18" i="324" s="1"/>
  <c r="BG56" i="324"/>
  <c r="BD59" i="324"/>
  <c r="BG57" i="324"/>
  <c r="BB59" i="324"/>
  <c r="BG58" i="324"/>
  <c r="G82" i="324" s="1"/>
  <c r="BE57" i="324"/>
  <c r="BE56" i="324"/>
  <c r="BE58" i="324"/>
  <c r="E82" i="324" s="1"/>
  <c r="BD57" i="324"/>
  <c r="BD56" i="324"/>
  <c r="BE59" i="324"/>
  <c r="BB58" i="324"/>
  <c r="C82" i="324" s="1"/>
  <c r="BB56" i="324"/>
  <c r="BG26" i="324"/>
  <c r="BE26" i="324"/>
  <c r="BD26" i="324"/>
  <c r="BD25" i="324"/>
  <c r="D79" i="324" s="1"/>
  <c r="BE24" i="324"/>
  <c r="BB23" i="324"/>
  <c r="BB26" i="324"/>
  <c r="BB25" i="324"/>
  <c r="C79" i="324" s="1"/>
  <c r="BD24" i="324"/>
  <c r="BG23" i="324"/>
  <c r="BG25" i="324"/>
  <c r="G79" i="324" s="1"/>
  <c r="BB24" i="324"/>
  <c r="BT13" i="324" s="1"/>
  <c r="CA31" i="324" s="1"/>
  <c r="CF34" i="324" s="1"/>
  <c r="BE23" i="324"/>
  <c r="BD23" i="324"/>
  <c r="BE25" i="324"/>
  <c r="E79" i="324" s="1"/>
  <c r="BG24" i="324"/>
  <c r="BT36" i="319"/>
  <c r="K90" i="319"/>
  <c r="BL81" i="319"/>
  <c r="BK81" i="319"/>
  <c r="BJ81" i="319"/>
  <c r="K89" i="319"/>
  <c r="D84" i="319"/>
  <c r="BT20" i="319"/>
  <c r="BE35" i="325"/>
  <c r="BD37" i="325"/>
  <c r="BG36" i="325"/>
  <c r="G80" i="325" s="1"/>
  <c r="BB36" i="325"/>
  <c r="C80" i="325" s="1"/>
  <c r="BL82" i="322"/>
  <c r="BK82" i="322"/>
  <c r="BJ82" i="322"/>
  <c r="BD70" i="318"/>
  <c r="BB69" i="318"/>
  <c r="C83" i="318" s="1"/>
  <c r="BG68" i="318"/>
  <c r="BD67" i="318"/>
  <c r="BG67" i="318"/>
  <c r="BB70" i="318"/>
  <c r="BG69" i="318"/>
  <c r="G83" i="318" s="1"/>
  <c r="BE68" i="318"/>
  <c r="BB67" i="318"/>
  <c r="BG70" i="318"/>
  <c r="BD68" i="318"/>
  <c r="BE69" i="318"/>
  <c r="E83" i="318" s="1"/>
  <c r="BD69" i="318"/>
  <c r="D83" i="318" s="1"/>
  <c r="BE70" i="318"/>
  <c r="BB68" i="318"/>
  <c r="BT37" i="318" s="1"/>
  <c r="CA39" i="318" s="1"/>
  <c r="CF35" i="318" s="1"/>
  <c r="CK24" i="318" s="1"/>
  <c r="BE67" i="318"/>
  <c r="K90" i="318"/>
  <c r="BT36" i="318"/>
  <c r="BD37" i="321"/>
  <c r="BD36" i="321"/>
  <c r="D80" i="321" s="1"/>
  <c r="BD35" i="321"/>
  <c r="BD34" i="321"/>
  <c r="BB37" i="321"/>
  <c r="BB36" i="321"/>
  <c r="C80" i="321" s="1"/>
  <c r="BB35" i="321"/>
  <c r="BT17" i="321" s="1"/>
  <c r="BB34" i="321"/>
  <c r="BG35" i="321"/>
  <c r="BE34" i="321"/>
  <c r="BG37" i="321"/>
  <c r="BE35" i="321"/>
  <c r="BE37" i="321"/>
  <c r="BG36" i="321"/>
  <c r="G80" i="321" s="1"/>
  <c r="BG34" i="321"/>
  <c r="BE36" i="321"/>
  <c r="E80" i="321" s="1"/>
  <c r="K90" i="321"/>
  <c r="BT36" i="321"/>
  <c r="BE26" i="318"/>
  <c r="BG25" i="318"/>
  <c r="G79" i="318" s="1"/>
  <c r="BB24" i="318"/>
  <c r="BT13" i="318" s="1"/>
  <c r="CA31" i="318" s="1"/>
  <c r="CF34" i="318" s="1"/>
  <c r="BE23" i="318"/>
  <c r="BE24" i="318"/>
  <c r="BD26" i="318"/>
  <c r="BE25" i="318"/>
  <c r="E79" i="318" s="1"/>
  <c r="BG24" i="318"/>
  <c r="BD23" i="318"/>
  <c r="BB26" i="318"/>
  <c r="BD25" i="318"/>
  <c r="D79" i="318" s="1"/>
  <c r="BB23" i="318"/>
  <c r="BB25" i="318"/>
  <c r="C79" i="318" s="1"/>
  <c r="BD24" i="318"/>
  <c r="BG23" i="318"/>
  <c r="BG26" i="318"/>
  <c r="BB70" i="324"/>
  <c r="BG69" i="324"/>
  <c r="G83" i="324" s="1"/>
  <c r="BE68" i="324"/>
  <c r="BB67" i="324"/>
  <c r="BG70" i="324"/>
  <c r="BE69" i="324"/>
  <c r="E83" i="324" s="1"/>
  <c r="BD68" i="324"/>
  <c r="BG67" i="324"/>
  <c r="BE70" i="324"/>
  <c r="BB69" i="324"/>
  <c r="C83" i="324" s="1"/>
  <c r="BD70" i="324"/>
  <c r="BG68" i="324"/>
  <c r="BE67" i="324"/>
  <c r="BD69" i="324"/>
  <c r="D83" i="324" s="1"/>
  <c r="H83" i="324" s="1"/>
  <c r="J83" i="324" s="1"/>
  <c r="BD67" i="324"/>
  <c r="BB68" i="324"/>
  <c r="BT37" i="324" s="1"/>
  <c r="CA39" i="324" s="1"/>
  <c r="CF35" i="324" s="1"/>
  <c r="CK24" i="324" s="1"/>
  <c r="BL78" i="324"/>
  <c r="BK78" i="324"/>
  <c r="BJ78" i="324"/>
  <c r="H91" i="324"/>
  <c r="F89" i="324"/>
  <c r="C87" i="324"/>
  <c r="H94" i="324"/>
  <c r="C88" i="324"/>
  <c r="C86" i="324"/>
  <c r="H92" i="324"/>
  <c r="F90" i="324"/>
  <c r="H95" i="324"/>
  <c r="H93" i="324"/>
  <c r="BG35" i="324"/>
  <c r="BB35" i="324"/>
  <c r="BT17" i="324" s="1"/>
  <c r="BD35" i="324"/>
  <c r="BD70" i="320"/>
  <c r="BB69" i="320"/>
  <c r="C83" i="320" s="1"/>
  <c r="BG68" i="320"/>
  <c r="BD67" i="320"/>
  <c r="BG70" i="320"/>
  <c r="BE69" i="320"/>
  <c r="E83" i="320" s="1"/>
  <c r="BD68" i="320"/>
  <c r="BE70" i="320"/>
  <c r="BD69" i="320"/>
  <c r="D83" i="320" s="1"/>
  <c r="BB68" i="320"/>
  <c r="BT37" i="320" s="1"/>
  <c r="CA39" i="320" s="1"/>
  <c r="CF35" i="320" s="1"/>
  <c r="CK24" i="320" s="1"/>
  <c r="BG67" i="320"/>
  <c r="BB70" i="320"/>
  <c r="BE67" i="320"/>
  <c r="BE68" i="320"/>
  <c r="BB67" i="320"/>
  <c r="BG69" i="320"/>
  <c r="G83" i="320" s="1"/>
  <c r="H95" i="322"/>
  <c r="H93" i="322"/>
  <c r="H91" i="322"/>
  <c r="F89" i="322"/>
  <c r="C87" i="322"/>
  <c r="F90" i="322"/>
  <c r="C86" i="322"/>
  <c r="H94" i="322"/>
  <c r="H92" i="322"/>
  <c r="C88" i="322"/>
  <c r="BL78" i="322"/>
  <c r="BK78" i="322"/>
  <c r="BJ78" i="322"/>
  <c r="H92" i="321"/>
  <c r="F90" i="321"/>
  <c r="H95" i="321"/>
  <c r="H93" i="321"/>
  <c r="H91" i="321"/>
  <c r="F89" i="321"/>
  <c r="C87" i="321"/>
  <c r="C86" i="321"/>
  <c r="C88" i="321"/>
  <c r="H94" i="321"/>
  <c r="BJ78" i="321"/>
  <c r="BL78" i="321"/>
  <c r="BK78" i="321"/>
  <c r="BG46" i="323"/>
  <c r="BG47" i="323"/>
  <c r="G81" i="323" s="1"/>
  <c r="BB46" i="323"/>
  <c r="BT28" i="323" s="1"/>
  <c r="BD46" i="323"/>
  <c r="BD48" i="322"/>
  <c r="BB47" i="322"/>
  <c r="C81" i="322" s="1"/>
  <c r="BG48" i="322"/>
  <c r="BE47" i="322"/>
  <c r="E81" i="322" s="1"/>
  <c r="BB46" i="322"/>
  <c r="BT28" i="322" s="1"/>
  <c r="BG45" i="322"/>
  <c r="BE48" i="322"/>
  <c r="BD47" i="322"/>
  <c r="D81" i="322" s="1"/>
  <c r="BG46" i="322"/>
  <c r="BE45" i="322"/>
  <c r="BB48" i="322"/>
  <c r="BE46" i="322"/>
  <c r="BD45" i="322"/>
  <c r="BB45" i="322"/>
  <c r="BD46" i="322"/>
  <c r="BG47" i="322"/>
  <c r="G81" i="322" s="1"/>
  <c r="BG48" i="324"/>
  <c r="BE47" i="324"/>
  <c r="E81" i="324" s="1"/>
  <c r="BD46" i="324"/>
  <c r="BB45" i="324"/>
  <c r="BE48" i="324"/>
  <c r="BD47" i="324"/>
  <c r="D81" i="324" s="1"/>
  <c r="BE46" i="324"/>
  <c r="BE45" i="324"/>
  <c r="BD48" i="324"/>
  <c r="BB47" i="324"/>
  <c r="C81" i="324" s="1"/>
  <c r="BB46" i="324"/>
  <c r="BT28" i="324" s="1"/>
  <c r="BD45" i="324"/>
  <c r="BB48" i="324"/>
  <c r="BG46" i="324"/>
  <c r="BG45" i="324"/>
  <c r="BG47" i="324"/>
  <c r="G81" i="324" s="1"/>
  <c r="C89" i="320"/>
  <c r="D96" i="320"/>
  <c r="F99" i="320"/>
  <c r="F95" i="320"/>
  <c r="D92" i="320"/>
  <c r="D97" i="320"/>
  <c r="D93" i="320"/>
  <c r="D86" i="320"/>
  <c r="F100" i="320"/>
  <c r="C90" i="320"/>
  <c r="H81" i="320"/>
  <c r="J81" i="320" s="1"/>
  <c r="H92" i="319"/>
  <c r="F90" i="319"/>
  <c r="H95" i="319"/>
  <c r="H93" i="319"/>
  <c r="C86" i="319"/>
  <c r="H94" i="319"/>
  <c r="H91" i="319"/>
  <c r="F89" i="319"/>
  <c r="C87" i="319"/>
  <c r="C88" i="319"/>
  <c r="H78" i="319"/>
  <c r="J78" i="319" s="1"/>
  <c r="BJ78" i="319"/>
  <c r="BL78" i="319"/>
  <c r="BK78" i="319"/>
  <c r="BJ80" i="322"/>
  <c r="BL80" i="322"/>
  <c r="BK80" i="322"/>
  <c r="C91" i="318"/>
  <c r="D87" i="318"/>
  <c r="C94" i="318"/>
  <c r="D100" i="318"/>
  <c r="D98" i="318"/>
  <c r="C92" i="318"/>
  <c r="D99" i="318"/>
  <c r="D89" i="318"/>
  <c r="C96" i="318"/>
  <c r="C95" i="318"/>
  <c r="F84" i="318"/>
  <c r="BT40" i="318"/>
  <c r="BE15" i="323"/>
  <c r="BE14" i="323"/>
  <c r="E78" i="323" s="1"/>
  <c r="BE13" i="323"/>
  <c r="BE12" i="323"/>
  <c r="BD15" i="323"/>
  <c r="BD14" i="323"/>
  <c r="D78" i="323" s="1"/>
  <c r="H78" i="323" s="1"/>
  <c r="J78" i="323" s="1"/>
  <c r="BD13" i="323"/>
  <c r="BD12" i="323"/>
  <c r="BB12" i="323"/>
  <c r="BG15" i="323"/>
  <c r="BG14" i="323"/>
  <c r="G78" i="323" s="1"/>
  <c r="BG13" i="323"/>
  <c r="BB14" i="323"/>
  <c r="C78" i="323" s="1"/>
  <c r="BG12" i="323"/>
  <c r="BB15" i="323"/>
  <c r="BB13" i="323"/>
  <c r="BT12" i="323" s="1"/>
  <c r="C89" i="319"/>
  <c r="D96" i="319"/>
  <c r="F99" i="319"/>
  <c r="F95" i="319"/>
  <c r="D92" i="319"/>
  <c r="D97" i="319"/>
  <c r="D93" i="319"/>
  <c r="D86" i="319"/>
  <c r="F100" i="319"/>
  <c r="C90" i="319"/>
  <c r="F94" i="319"/>
  <c r="H88" i="319"/>
  <c r="H86" i="319"/>
  <c r="H100" i="319"/>
  <c r="H96" i="319"/>
  <c r="F92" i="319"/>
  <c r="H87" i="319"/>
  <c r="F97" i="319"/>
  <c r="F93" i="319"/>
  <c r="F98" i="319"/>
  <c r="F94" i="320"/>
  <c r="H88" i="320"/>
  <c r="H86" i="320"/>
  <c r="H100" i="320"/>
  <c r="H96" i="320"/>
  <c r="F92" i="320"/>
  <c r="H87" i="320"/>
  <c r="F97" i="320"/>
  <c r="F93" i="320"/>
  <c r="F98" i="320"/>
  <c r="H80" i="320"/>
  <c r="J80" i="320" s="1"/>
  <c r="BL79" i="323"/>
  <c r="BK79" i="323"/>
  <c r="BJ79" i="323"/>
  <c r="BD36" i="325"/>
  <c r="D80" i="325" s="1"/>
  <c r="BD35" i="325"/>
  <c r="BG37" i="325"/>
  <c r="BB37" i="325"/>
  <c r="D84" i="318"/>
  <c r="K89" i="318"/>
  <c r="BT20" i="318"/>
  <c r="BK81" i="318"/>
  <c r="BJ81" i="318"/>
  <c r="BL81" i="318"/>
  <c r="AS69" i="322"/>
  <c r="BE70" i="319"/>
  <c r="BD69" i="319"/>
  <c r="D83" i="319" s="1"/>
  <c r="BB68" i="319"/>
  <c r="BT37" i="319" s="1"/>
  <c r="CA39" i="319" s="1"/>
  <c r="CF35" i="319" s="1"/>
  <c r="CK24" i="319" s="1"/>
  <c r="BE67" i="319"/>
  <c r="BD70" i="319"/>
  <c r="BB69" i="319"/>
  <c r="C83" i="319" s="1"/>
  <c r="BG68" i="319"/>
  <c r="BD67" i="319"/>
  <c r="BG67" i="319"/>
  <c r="BG70" i="319"/>
  <c r="BG69" i="319"/>
  <c r="G83" i="319" s="1"/>
  <c r="BE68" i="319"/>
  <c r="BB67" i="319"/>
  <c r="BE69" i="319"/>
  <c r="E83" i="319" s="1"/>
  <c r="BD68" i="319"/>
  <c r="BB70" i="319"/>
  <c r="BJ82" i="320"/>
  <c r="BL82" i="320"/>
  <c r="BK82" i="320"/>
  <c r="C96" i="320"/>
  <c r="C95" i="320"/>
  <c r="C91" i="320"/>
  <c r="D87" i="320"/>
  <c r="D100" i="320"/>
  <c r="D98" i="320"/>
  <c r="D99" i="320"/>
  <c r="C94" i="320"/>
  <c r="C92" i="320"/>
  <c r="D89" i="320"/>
  <c r="BE36" i="324"/>
  <c r="E80" i="324" s="1"/>
  <c r="BG36" i="324"/>
  <c r="G80" i="324" s="1"/>
  <c r="BB36" i="324"/>
  <c r="C80" i="324" s="1"/>
  <c r="BD36" i="324"/>
  <c r="D80" i="324" s="1"/>
  <c r="BG70" i="323"/>
  <c r="BE69" i="323"/>
  <c r="E83" i="323" s="1"/>
  <c r="BD68" i="323"/>
  <c r="BG67" i="323"/>
  <c r="BE70" i="323"/>
  <c r="BD69" i="323"/>
  <c r="D83" i="323" s="1"/>
  <c r="BB68" i="323"/>
  <c r="BT37" i="323" s="1"/>
  <c r="CA39" i="323" s="1"/>
  <c r="CF35" i="323" s="1"/>
  <c r="CK24" i="323" s="1"/>
  <c r="BE67" i="323"/>
  <c r="BD70" i="323"/>
  <c r="BB69" i="323"/>
  <c r="C83" i="323" s="1"/>
  <c r="BG68" i="323"/>
  <c r="BD67" i="323"/>
  <c r="BB70" i="323"/>
  <c r="BG69" i="323"/>
  <c r="G83" i="323" s="1"/>
  <c r="BE68" i="323"/>
  <c r="BB67" i="323"/>
  <c r="BD15" i="321"/>
  <c r="BB15" i="321"/>
  <c r="BE15" i="321"/>
  <c r="BB47" i="323"/>
  <c r="C81" i="323" s="1"/>
  <c r="BD48" i="323"/>
  <c r="BD47" i="323"/>
  <c r="D81" i="323" s="1"/>
  <c r="H81" i="323" s="1"/>
  <c r="J81" i="323" s="1"/>
  <c r="BE47" i="323"/>
  <c r="E81" i="323" s="1"/>
  <c r="BG26" i="321"/>
  <c r="BB25" i="321"/>
  <c r="C79" i="321" s="1"/>
  <c r="BD24" i="321"/>
  <c r="BG23" i="321"/>
  <c r="BE26" i="321"/>
  <c r="BG25" i="321"/>
  <c r="G79" i="321" s="1"/>
  <c r="BB24" i="321"/>
  <c r="BT13" i="321" s="1"/>
  <c r="CA31" i="321" s="1"/>
  <c r="CF34" i="321" s="1"/>
  <c r="BE23" i="321"/>
  <c r="BB26" i="321"/>
  <c r="BE25" i="321"/>
  <c r="E79" i="321" s="1"/>
  <c r="BD25" i="321"/>
  <c r="D79" i="321" s="1"/>
  <c r="H79" i="321" s="1"/>
  <c r="J79" i="321" s="1"/>
  <c r="BG24" i="321"/>
  <c r="BD23" i="321"/>
  <c r="BB23" i="321"/>
  <c r="BD26" i="321"/>
  <c r="BE24" i="321"/>
  <c r="K90" i="320"/>
  <c r="BT36" i="320"/>
  <c r="K89" i="322"/>
  <c r="D84" i="322"/>
  <c r="BT20" i="322"/>
  <c r="BE59" i="318"/>
  <c r="BD58" i="318"/>
  <c r="D82" i="318" s="1"/>
  <c r="BD57" i="318"/>
  <c r="BE57" i="318"/>
  <c r="BD70" i="325"/>
  <c r="BB69" i="325"/>
  <c r="C83" i="325" s="1"/>
  <c r="BG68" i="325"/>
  <c r="BB70" i="325"/>
  <c r="BG69" i="325"/>
  <c r="G83" i="325" s="1"/>
  <c r="BE68" i="325"/>
  <c r="BG70" i="325"/>
  <c r="BE69" i="325"/>
  <c r="E83" i="325" s="1"/>
  <c r="BB68" i="325"/>
  <c r="BT37" i="325" s="1"/>
  <c r="CA39" i="325" s="1"/>
  <c r="CF35" i="325" s="1"/>
  <c r="CK24" i="325" s="1"/>
  <c r="BG67" i="325"/>
  <c r="BD67" i="325"/>
  <c r="BB67" i="325"/>
  <c r="BD68" i="325"/>
  <c r="BE67" i="325"/>
  <c r="BE70" i="325"/>
  <c r="BD69" i="325"/>
  <c r="D83" i="325" s="1"/>
  <c r="H83" i="325" s="1"/>
  <c r="J83" i="325" s="1"/>
  <c r="BK80" i="319"/>
  <c r="BJ80" i="319"/>
  <c r="BL80" i="319"/>
  <c r="BJ80" i="320"/>
  <c r="BL80" i="320"/>
  <c r="BK80" i="320"/>
  <c r="F91" i="323"/>
  <c r="H90" i="323"/>
  <c r="F87" i="323"/>
  <c r="H99" i="323"/>
  <c r="H98" i="323"/>
  <c r="H97" i="323"/>
  <c r="H89" i="323"/>
  <c r="F88" i="323"/>
  <c r="F86" i="323"/>
  <c r="F96" i="323"/>
  <c r="BE37" i="325"/>
  <c r="D84" i="325"/>
  <c r="K89" i="325"/>
  <c r="BT20" i="325"/>
  <c r="BG15" i="320"/>
  <c r="BG14" i="320"/>
  <c r="G78" i="320" s="1"/>
  <c r="BG13" i="320"/>
  <c r="BG12" i="320"/>
  <c r="BE15" i="320"/>
  <c r="BE14" i="320"/>
  <c r="E78" i="320" s="1"/>
  <c r="BE13" i="320"/>
  <c r="BE12" i="320"/>
  <c r="BB15" i="320"/>
  <c r="BB14" i="320"/>
  <c r="C78" i="320" s="1"/>
  <c r="BB13" i="320"/>
  <c r="BT12" i="320" s="1"/>
  <c r="BB12" i="320"/>
  <c r="BD13" i="320"/>
  <c r="BD14" i="320"/>
  <c r="D78" i="320" s="1"/>
  <c r="H78" i="320" s="1"/>
  <c r="J78" i="320" s="1"/>
  <c r="BD15" i="320"/>
  <c r="BD12" i="320"/>
  <c r="F84" i="322"/>
  <c r="BT40" i="322"/>
  <c r="BE59" i="319"/>
  <c r="BB58" i="319"/>
  <c r="C82" i="319" s="1"/>
  <c r="BG57" i="319"/>
  <c r="BE56" i="319"/>
  <c r="BG59" i="319"/>
  <c r="BE58" i="319"/>
  <c r="E82" i="319" s="1"/>
  <c r="BD57" i="319"/>
  <c r="BD59" i="319"/>
  <c r="BD58" i="319"/>
  <c r="D82" i="319" s="1"/>
  <c r="BB57" i="319"/>
  <c r="BT29" i="319" s="1"/>
  <c r="CA15" i="319" s="1"/>
  <c r="CF18" i="319" s="1"/>
  <c r="BG56" i="319"/>
  <c r="BB59" i="319"/>
  <c r="BD56" i="319"/>
  <c r="BB56" i="319"/>
  <c r="BE57" i="319"/>
  <c r="BG58" i="319"/>
  <c r="G82" i="319" s="1"/>
  <c r="H81" i="318"/>
  <c r="J81" i="318" s="1"/>
  <c r="F100" i="318"/>
  <c r="F99" i="318"/>
  <c r="F95" i="318"/>
  <c r="D92" i="318"/>
  <c r="C90" i="318"/>
  <c r="D86" i="318"/>
  <c r="D97" i="318"/>
  <c r="D96" i="318"/>
  <c r="D93" i="318"/>
  <c r="C89" i="318"/>
  <c r="BE59" i="321"/>
  <c r="BB58" i="321"/>
  <c r="C82" i="321" s="1"/>
  <c r="BG57" i="321"/>
  <c r="BE56" i="321"/>
  <c r="BD59" i="321"/>
  <c r="BG58" i="321"/>
  <c r="G82" i="321" s="1"/>
  <c r="BE57" i="321"/>
  <c r="BD56" i="321"/>
  <c r="BE58" i="321"/>
  <c r="E82" i="321" s="1"/>
  <c r="BB57" i="321"/>
  <c r="BT29" i="321" s="1"/>
  <c r="CA15" i="321" s="1"/>
  <c r="CF18" i="321" s="1"/>
  <c r="BG59" i="321"/>
  <c r="BD58" i="321"/>
  <c r="D82" i="321" s="1"/>
  <c r="BB59" i="321"/>
  <c r="BG56" i="321"/>
  <c r="BB56" i="321"/>
  <c r="BD57" i="321"/>
  <c r="C89" i="321"/>
  <c r="F100" i="321"/>
  <c r="F99" i="321"/>
  <c r="F95" i="321"/>
  <c r="D92" i="321"/>
  <c r="C90" i="321"/>
  <c r="D86" i="321"/>
  <c r="D97" i="321"/>
  <c r="D93" i="321"/>
  <c r="D96" i="321"/>
  <c r="H81" i="321"/>
  <c r="J81" i="321" s="1"/>
  <c r="BE15" i="318"/>
  <c r="BE14" i="318"/>
  <c r="E78" i="318" s="1"/>
  <c r="BE13" i="318"/>
  <c r="BE12" i="318"/>
  <c r="BD15" i="318"/>
  <c r="BD14" i="318"/>
  <c r="D78" i="318" s="1"/>
  <c r="H78" i="318" s="1"/>
  <c r="J78" i="318" s="1"/>
  <c r="BD13" i="318"/>
  <c r="BD12" i="318"/>
  <c r="BG12" i="318"/>
  <c r="BG15" i="318"/>
  <c r="BB12" i="318"/>
  <c r="BB15" i="318"/>
  <c r="BG14" i="318"/>
  <c r="G78" i="318" s="1"/>
  <c r="BG13" i="318"/>
  <c r="BB14" i="318"/>
  <c r="C78" i="318" s="1"/>
  <c r="BB13" i="318"/>
  <c r="BT12" i="318" s="1"/>
  <c r="K87" i="324"/>
  <c r="BT16" i="324"/>
  <c r="BE37" i="324"/>
  <c r="BG37" i="324"/>
  <c r="BB37" i="324"/>
  <c r="BD37" i="324"/>
  <c r="BE37" i="323"/>
  <c r="BE36" i="323"/>
  <c r="E80" i="323" s="1"/>
  <c r="BE35" i="323"/>
  <c r="BE34" i="323"/>
  <c r="BD37" i="323"/>
  <c r="BD36" i="323"/>
  <c r="D80" i="323" s="1"/>
  <c r="BD35" i="323"/>
  <c r="BD34" i="323"/>
  <c r="BB37" i="323"/>
  <c r="BG36" i="323"/>
  <c r="G80" i="323" s="1"/>
  <c r="BG35" i="323"/>
  <c r="BB36" i="323"/>
  <c r="C80" i="323" s="1"/>
  <c r="BB35" i="323"/>
  <c r="BT17" i="323" s="1"/>
  <c r="BG34" i="323"/>
  <c r="BG37" i="323"/>
  <c r="BB34" i="323"/>
  <c r="K87" i="322"/>
  <c r="BT16" i="322"/>
  <c r="K87" i="321"/>
  <c r="BT16" i="321"/>
  <c r="BB48" i="323"/>
  <c r="BE48" i="323"/>
  <c r="BG26" i="322"/>
  <c r="BB25" i="322"/>
  <c r="C79" i="322" s="1"/>
  <c r="BD24" i="322"/>
  <c r="BG23" i="322"/>
  <c r="BE26" i="322"/>
  <c r="BG25" i="322"/>
  <c r="G79" i="322" s="1"/>
  <c r="BB24" i="322"/>
  <c r="BT13" i="322" s="1"/>
  <c r="CA31" i="322" s="1"/>
  <c r="CF34" i="322" s="1"/>
  <c r="BE23" i="322"/>
  <c r="BD26" i="322"/>
  <c r="BE25" i="322"/>
  <c r="E79" i="322" s="1"/>
  <c r="BG24" i="322"/>
  <c r="BD23" i="322"/>
  <c r="BB26" i="322"/>
  <c r="BE24" i="322"/>
  <c r="BB23" i="322"/>
  <c r="BD25" i="322"/>
  <c r="D79" i="322" s="1"/>
  <c r="BK81" i="320"/>
  <c r="BL81" i="320"/>
  <c r="BJ81" i="320"/>
  <c r="AR72" i="322"/>
  <c r="AS67" i="322"/>
  <c r="AS68" i="322"/>
  <c r="AS70" i="322"/>
  <c r="BK82" i="323"/>
  <c r="BJ82" i="323"/>
  <c r="BL82" i="323"/>
  <c r="BT16" i="319"/>
  <c r="K87" i="319"/>
  <c r="BE26" i="325"/>
  <c r="BG25" i="325"/>
  <c r="G79" i="325" s="1"/>
  <c r="BB24" i="325"/>
  <c r="BT13" i="325" s="1"/>
  <c r="CA31" i="325" s="1"/>
  <c r="CF34" i="325" s="1"/>
  <c r="BE23" i="325"/>
  <c r="BD26" i="325"/>
  <c r="BE25" i="325"/>
  <c r="E79" i="325" s="1"/>
  <c r="BG24" i="325"/>
  <c r="BD23" i="325"/>
  <c r="BB26" i="325"/>
  <c r="BB25" i="325"/>
  <c r="C79" i="325" s="1"/>
  <c r="BE24" i="325"/>
  <c r="BB23" i="325"/>
  <c r="BD24" i="325"/>
  <c r="BG23" i="325"/>
  <c r="BG26" i="325"/>
  <c r="BD25" i="325"/>
  <c r="D79" i="325" s="1"/>
  <c r="BG57" i="318"/>
  <c r="BE58" i="318"/>
  <c r="E82" i="318" s="1"/>
  <c r="BG59" i="325"/>
  <c r="BD58" i="325"/>
  <c r="D82" i="325" s="1"/>
  <c r="BB57" i="325"/>
  <c r="BT29" i="325" s="1"/>
  <c r="CA15" i="325" s="1"/>
  <c r="CF18" i="325" s="1"/>
  <c r="BG56" i="325"/>
  <c r="BE59" i="325"/>
  <c r="BB58" i="325"/>
  <c r="C82" i="325" s="1"/>
  <c r="BB56" i="325"/>
  <c r="BD59" i="325"/>
  <c r="BG57" i="325"/>
  <c r="BE56" i="325"/>
  <c r="BD56" i="325"/>
  <c r="BG58" i="325"/>
  <c r="G82" i="325" s="1"/>
  <c r="BE57" i="325"/>
  <c r="BD57" i="325"/>
  <c r="BE58" i="325"/>
  <c r="E82" i="325" s="1"/>
  <c r="BB59" i="325"/>
  <c r="K89" i="320"/>
  <c r="D84" i="320"/>
  <c r="BT20" i="320"/>
  <c r="K88" i="323"/>
  <c r="C84" i="323"/>
  <c r="BT24" i="323"/>
  <c r="BE36" i="325"/>
  <c r="E80" i="325" s="1"/>
  <c r="BG35" i="325"/>
  <c r="C91" i="322"/>
  <c r="D87" i="322"/>
  <c r="C94" i="322"/>
  <c r="D100" i="322"/>
  <c r="D98" i="322"/>
  <c r="C96" i="322"/>
  <c r="D99" i="322"/>
  <c r="D89" i="322"/>
  <c r="C92" i="322"/>
  <c r="C95" i="322"/>
  <c r="BJ80" i="318"/>
  <c r="BL80" i="318"/>
  <c r="BK80" i="318"/>
  <c r="H100" i="318"/>
  <c r="H96" i="318"/>
  <c r="F92" i="318"/>
  <c r="F98" i="318"/>
  <c r="F97" i="318"/>
  <c r="F93" i="318"/>
  <c r="H87" i="318"/>
  <c r="F94" i="318"/>
  <c r="H86" i="318"/>
  <c r="H88" i="318"/>
  <c r="BL81" i="321"/>
  <c r="BK81" i="321"/>
  <c r="BJ81" i="321"/>
  <c r="F84" i="320"/>
  <c r="BT40" i="320"/>
  <c r="D84" i="324"/>
  <c r="K89" i="324"/>
  <c r="BT20" i="324"/>
  <c r="H78" i="314"/>
  <c r="J78" i="314" s="1"/>
  <c r="BJ82" i="315"/>
  <c r="BL82" i="315"/>
  <c r="BK82" i="315"/>
  <c r="H84" i="317"/>
  <c r="BT32" i="317"/>
  <c r="CQ23" i="314"/>
  <c r="K90" i="316"/>
  <c r="BT36" i="316"/>
  <c r="D84" i="316"/>
  <c r="K89" i="316"/>
  <c r="BT20" i="316"/>
  <c r="F100" i="317"/>
  <c r="F99" i="317"/>
  <c r="F95" i="317"/>
  <c r="D92" i="317"/>
  <c r="C90" i="317"/>
  <c r="D86" i="317"/>
  <c r="D97" i="317"/>
  <c r="D96" i="317"/>
  <c r="D93" i="317"/>
  <c r="C89" i="317"/>
  <c r="BL81" i="315"/>
  <c r="BK81" i="315"/>
  <c r="BJ81" i="315"/>
  <c r="F91" i="316"/>
  <c r="H90" i="316"/>
  <c r="F87" i="316"/>
  <c r="H99" i="316"/>
  <c r="H98" i="316"/>
  <c r="H97" i="316"/>
  <c r="H89" i="316"/>
  <c r="F88" i="316"/>
  <c r="F86" i="316"/>
  <c r="F96" i="316"/>
  <c r="BL79" i="316"/>
  <c r="BK79" i="316"/>
  <c r="BJ79" i="316"/>
  <c r="H94" i="316"/>
  <c r="C88" i="316"/>
  <c r="C86" i="316"/>
  <c r="H92" i="316"/>
  <c r="F90" i="316"/>
  <c r="H95" i="316"/>
  <c r="H93" i="316"/>
  <c r="H91" i="316"/>
  <c r="F89" i="316"/>
  <c r="C87" i="316"/>
  <c r="BK78" i="316"/>
  <c r="BJ78" i="316"/>
  <c r="BL78" i="316"/>
  <c r="BK80" i="315"/>
  <c r="BJ80" i="315"/>
  <c r="BL80" i="315"/>
  <c r="F94" i="315"/>
  <c r="H88" i="315"/>
  <c r="H86" i="315"/>
  <c r="H100" i="315"/>
  <c r="H96" i="315"/>
  <c r="F92" i="315"/>
  <c r="F98" i="315"/>
  <c r="F97" i="315"/>
  <c r="F93" i="315"/>
  <c r="H87" i="315"/>
  <c r="F94" i="314"/>
  <c r="H100" i="314"/>
  <c r="H96" i="314"/>
  <c r="F93" i="314"/>
  <c r="F98" i="314"/>
  <c r="H87" i="314"/>
  <c r="H88" i="314"/>
  <c r="H86" i="314"/>
  <c r="F97" i="314"/>
  <c r="F92" i="314"/>
  <c r="BL80" i="314"/>
  <c r="BK80" i="314"/>
  <c r="BJ80" i="314"/>
  <c r="H82" i="315"/>
  <c r="J82" i="315" s="1"/>
  <c r="BL83" i="317"/>
  <c r="BK83" i="317"/>
  <c r="BJ83" i="317"/>
  <c r="D95" i="314"/>
  <c r="C100" i="314"/>
  <c r="C99" i="314"/>
  <c r="C98" i="314"/>
  <c r="C97" i="314"/>
  <c r="D88" i="314"/>
  <c r="C93" i="314"/>
  <c r="D91" i="314"/>
  <c r="D94" i="314"/>
  <c r="D90" i="314"/>
  <c r="BJ83" i="314"/>
  <c r="BL83" i="314"/>
  <c r="BK83" i="314"/>
  <c r="D97" i="314"/>
  <c r="D96" i="314"/>
  <c r="D92" i="314"/>
  <c r="C90" i="314"/>
  <c r="D86" i="314"/>
  <c r="F100" i="314"/>
  <c r="D93" i="314"/>
  <c r="C89" i="314"/>
  <c r="F99" i="314"/>
  <c r="F95" i="314"/>
  <c r="BJ81" i="314"/>
  <c r="BL81" i="314"/>
  <c r="BK81" i="314"/>
  <c r="H82" i="316"/>
  <c r="J82" i="316" s="1"/>
  <c r="D100" i="314"/>
  <c r="D99" i="314"/>
  <c r="D98" i="314"/>
  <c r="C96" i="314"/>
  <c r="C95" i="314"/>
  <c r="C94" i="314"/>
  <c r="C92" i="314"/>
  <c r="D89" i="314"/>
  <c r="C91" i="314"/>
  <c r="D87" i="314"/>
  <c r="H82" i="314"/>
  <c r="J82" i="314" s="1"/>
  <c r="BL82" i="314"/>
  <c r="BK82" i="314"/>
  <c r="BJ82" i="314"/>
  <c r="F87" i="315"/>
  <c r="H99" i="315"/>
  <c r="H98" i="315"/>
  <c r="H97" i="315"/>
  <c r="H89" i="315"/>
  <c r="F88" i="315"/>
  <c r="F86" i="315"/>
  <c r="F96" i="315"/>
  <c r="F91" i="315"/>
  <c r="H90" i="315"/>
  <c r="BK79" i="315"/>
  <c r="BJ79" i="315"/>
  <c r="BL79" i="315"/>
  <c r="C96" i="315"/>
  <c r="C95" i="315"/>
  <c r="C91" i="315"/>
  <c r="D87" i="315"/>
  <c r="C94" i="315"/>
  <c r="D100" i="315"/>
  <c r="D99" i="315"/>
  <c r="D98" i="315"/>
  <c r="C92" i="315"/>
  <c r="D89" i="315"/>
  <c r="K87" i="315"/>
  <c r="BT16" i="315"/>
  <c r="H99" i="317"/>
  <c r="H98" i="317"/>
  <c r="H97" i="317"/>
  <c r="H89" i="317"/>
  <c r="F88" i="317"/>
  <c r="F86" i="317"/>
  <c r="F96" i="317"/>
  <c r="F91" i="317"/>
  <c r="H90" i="317"/>
  <c r="F87" i="317"/>
  <c r="H84" i="315"/>
  <c r="BT32" i="315"/>
  <c r="CQ23" i="315"/>
  <c r="BT24" i="314"/>
  <c r="K88" i="314"/>
  <c r="C84" i="314"/>
  <c r="BL78" i="314"/>
  <c r="BK78" i="314"/>
  <c r="BJ78" i="314"/>
  <c r="K87" i="314"/>
  <c r="BT16" i="314"/>
  <c r="CQ23" i="317"/>
  <c r="BG37" i="317"/>
  <c r="BD37" i="317"/>
  <c r="BE37" i="317"/>
  <c r="BG36" i="317"/>
  <c r="G80" i="317" s="1"/>
  <c r="BG35" i="317"/>
  <c r="BB37" i="317"/>
  <c r="BE36" i="317"/>
  <c r="E80" i="317" s="1"/>
  <c r="BD36" i="317"/>
  <c r="D80" i="317" s="1"/>
  <c r="BD35" i="317"/>
  <c r="BD34" i="317"/>
  <c r="BB36" i="317"/>
  <c r="C80" i="317" s="1"/>
  <c r="BB35" i="317"/>
  <c r="BT17" i="317" s="1"/>
  <c r="BB34" i="317"/>
  <c r="BG34" i="317"/>
  <c r="BE35" i="317"/>
  <c r="BE34" i="317"/>
  <c r="H91" i="314"/>
  <c r="F89" i="314"/>
  <c r="C87" i="314"/>
  <c r="C88" i="314"/>
  <c r="C86" i="314"/>
  <c r="H95" i="314"/>
  <c r="H94" i="314"/>
  <c r="H92" i="314"/>
  <c r="F90" i="314"/>
  <c r="H93" i="314"/>
  <c r="D94" i="317"/>
  <c r="D90" i="317"/>
  <c r="D88" i="317"/>
  <c r="D95" i="317"/>
  <c r="C100" i="317"/>
  <c r="C99" i="317"/>
  <c r="C98" i="317"/>
  <c r="C97" i="317"/>
  <c r="C93" i="317"/>
  <c r="D91" i="317"/>
  <c r="BD70" i="316"/>
  <c r="BB69" i="316"/>
  <c r="C83" i="316" s="1"/>
  <c r="BG68" i="316"/>
  <c r="BD67" i="316"/>
  <c r="BB70" i="316"/>
  <c r="BG69" i="316"/>
  <c r="G83" i="316" s="1"/>
  <c r="BE68" i="316"/>
  <c r="BB67" i="316"/>
  <c r="BG67" i="316"/>
  <c r="BD68" i="316"/>
  <c r="BE67" i="316"/>
  <c r="BG70" i="316"/>
  <c r="BE69" i="316"/>
  <c r="E83" i="316" s="1"/>
  <c r="BB68" i="316"/>
  <c r="BT37" i="316" s="1"/>
  <c r="CA39" i="316" s="1"/>
  <c r="CF35" i="316" s="1"/>
  <c r="CK24" i="316" s="1"/>
  <c r="BE70" i="316"/>
  <c r="BD69" i="316"/>
  <c r="D83" i="316" s="1"/>
  <c r="D100" i="316"/>
  <c r="D99" i="316"/>
  <c r="D98" i="316"/>
  <c r="C92" i="316"/>
  <c r="D89" i="316"/>
  <c r="C96" i="316"/>
  <c r="C95" i="316"/>
  <c r="C91" i="316"/>
  <c r="D87" i="316"/>
  <c r="C94" i="316"/>
  <c r="BL81" i="316"/>
  <c r="BK81" i="316"/>
  <c r="BJ81" i="316"/>
  <c r="D97" i="316"/>
  <c r="D96" i="316"/>
  <c r="D93" i="316"/>
  <c r="C89" i="316"/>
  <c r="F100" i="316"/>
  <c r="F99" i="316"/>
  <c r="F95" i="316"/>
  <c r="D92" i="316"/>
  <c r="C90" i="316"/>
  <c r="D86" i="316"/>
  <c r="H81" i="316"/>
  <c r="J81" i="316" s="1"/>
  <c r="H87" i="316"/>
  <c r="F94" i="316"/>
  <c r="H88" i="316"/>
  <c r="H86" i="316"/>
  <c r="H100" i="316"/>
  <c r="H96" i="316"/>
  <c r="F92" i="316"/>
  <c r="F98" i="316"/>
  <c r="F97" i="316"/>
  <c r="F93" i="316"/>
  <c r="BL80" i="316"/>
  <c r="BK80" i="316"/>
  <c r="BJ80" i="316"/>
  <c r="BL81" i="317"/>
  <c r="BK81" i="317"/>
  <c r="BJ81" i="317"/>
  <c r="C100" i="315"/>
  <c r="C99" i="315"/>
  <c r="C98" i="315"/>
  <c r="C97" i="315"/>
  <c r="C93" i="315"/>
  <c r="D91" i="315"/>
  <c r="D94" i="315"/>
  <c r="D90" i="315"/>
  <c r="D88" i="315"/>
  <c r="D95" i="315"/>
  <c r="H83" i="315"/>
  <c r="J83" i="315" s="1"/>
  <c r="BL79" i="314"/>
  <c r="BK79" i="314"/>
  <c r="BJ79" i="314"/>
  <c r="BK82" i="316"/>
  <c r="BJ82" i="316"/>
  <c r="BL82" i="316"/>
  <c r="BG15" i="317"/>
  <c r="BE15" i="317"/>
  <c r="BB14" i="317"/>
  <c r="C78" i="317" s="1"/>
  <c r="BB13" i="317"/>
  <c r="BT12" i="317" s="1"/>
  <c r="BB12" i="317"/>
  <c r="BD15" i="317"/>
  <c r="BG14" i="317"/>
  <c r="G78" i="317" s="1"/>
  <c r="BG13" i="317"/>
  <c r="BG12" i="317"/>
  <c r="BB15" i="317"/>
  <c r="BE14" i="317"/>
  <c r="E78" i="317" s="1"/>
  <c r="BE13" i="317"/>
  <c r="BE12" i="317"/>
  <c r="BD14" i="317"/>
  <c r="D78" i="317" s="1"/>
  <c r="H78" i="317" s="1"/>
  <c r="J78" i="317" s="1"/>
  <c r="BD13" i="317"/>
  <c r="BD12" i="317"/>
  <c r="K90" i="315"/>
  <c r="BT36" i="315"/>
  <c r="C89" i="315"/>
  <c r="F100" i="315"/>
  <c r="F99" i="315"/>
  <c r="F95" i="315"/>
  <c r="D92" i="315"/>
  <c r="C90" i="315"/>
  <c r="D86" i="315"/>
  <c r="D97" i="315"/>
  <c r="D96" i="315"/>
  <c r="D93" i="315"/>
  <c r="H81" i="315"/>
  <c r="J81" i="315" s="1"/>
  <c r="K88" i="316"/>
  <c r="C84" i="316"/>
  <c r="BT24" i="316"/>
  <c r="K87" i="316"/>
  <c r="BT16" i="316"/>
  <c r="K89" i="315"/>
  <c r="D84" i="315"/>
  <c r="BT20" i="315"/>
  <c r="D84" i="314"/>
  <c r="BT20" i="314"/>
  <c r="K89" i="314"/>
  <c r="C91" i="317"/>
  <c r="D87" i="317"/>
  <c r="C94" i="317"/>
  <c r="D100" i="317"/>
  <c r="D99" i="317"/>
  <c r="D98" i="317"/>
  <c r="C92" i="317"/>
  <c r="D89" i="317"/>
  <c r="C96" i="317"/>
  <c r="C95" i="317"/>
  <c r="BT32" i="314"/>
  <c r="H84" i="314"/>
  <c r="K90" i="314"/>
  <c r="BT36" i="314"/>
  <c r="F84" i="316"/>
  <c r="BT40" i="316"/>
  <c r="F84" i="314"/>
  <c r="BT40" i="314"/>
  <c r="C84" i="315"/>
  <c r="K88" i="315"/>
  <c r="BT24" i="315"/>
  <c r="BK82" i="317"/>
  <c r="BJ82" i="317"/>
  <c r="BL82" i="317"/>
  <c r="H92" i="315"/>
  <c r="F90" i="315"/>
  <c r="H95" i="315"/>
  <c r="H93" i="315"/>
  <c r="H91" i="315"/>
  <c r="F89" i="315"/>
  <c r="C87" i="315"/>
  <c r="H94" i="315"/>
  <c r="C88" i="315"/>
  <c r="C86" i="315"/>
  <c r="H78" i="315"/>
  <c r="J78" i="315" s="1"/>
  <c r="BJ78" i="315"/>
  <c r="BL78" i="315"/>
  <c r="BK78" i="315"/>
  <c r="BL83" i="315"/>
  <c r="BK83" i="315"/>
  <c r="BJ83" i="315"/>
  <c r="H98" i="314"/>
  <c r="F96" i="314"/>
  <c r="F91" i="314"/>
  <c r="H90" i="314"/>
  <c r="H99" i="314"/>
  <c r="H97" i="314"/>
  <c r="F87" i="314"/>
  <c r="H89" i="314"/>
  <c r="F88" i="314"/>
  <c r="F86" i="314"/>
  <c r="H79" i="314"/>
  <c r="J79" i="314" s="1"/>
  <c r="BG70" i="312"/>
  <c r="BE69" i="312"/>
  <c r="E83" i="312" s="1"/>
  <c r="BE70" i="312"/>
  <c r="BD70" i="312"/>
  <c r="BB69" i="312"/>
  <c r="C83" i="312" s="1"/>
  <c r="BD68" i="312"/>
  <c r="BG67" i="312"/>
  <c r="BB68" i="312"/>
  <c r="BT37" i="312" s="1"/>
  <c r="CA39" i="312" s="1"/>
  <c r="CF35" i="312" s="1"/>
  <c r="CK24" i="312" s="1"/>
  <c r="BE67" i="312"/>
  <c r="BG69" i="312"/>
  <c r="G83" i="312" s="1"/>
  <c r="BD69" i="312"/>
  <c r="D83" i="312" s="1"/>
  <c r="H83" i="312" s="1"/>
  <c r="J83" i="312" s="1"/>
  <c r="BG68" i="312"/>
  <c r="BD67" i="312"/>
  <c r="BE68" i="312"/>
  <c r="BB67" i="312"/>
  <c r="BB70" i="312"/>
  <c r="BE36" i="313"/>
  <c r="E80" i="313" s="1"/>
  <c r="BG36" i="313"/>
  <c r="G80" i="313" s="1"/>
  <c r="BB36" i="313"/>
  <c r="C80" i="313" s="1"/>
  <c r="BE26" i="313"/>
  <c r="BD26" i="313"/>
  <c r="BB26" i="313"/>
  <c r="BD25" i="313"/>
  <c r="D79" i="313" s="1"/>
  <c r="BE24" i="313"/>
  <c r="BB23" i="313"/>
  <c r="BB25" i="313"/>
  <c r="C79" i="313" s="1"/>
  <c r="BD24" i="313"/>
  <c r="BG23" i="313"/>
  <c r="BG26" i="313"/>
  <c r="BG25" i="313"/>
  <c r="G79" i="313" s="1"/>
  <c r="BB24" i="313"/>
  <c r="BT13" i="313" s="1"/>
  <c r="CA31" i="313" s="1"/>
  <c r="CF34" i="313" s="1"/>
  <c r="BE23" i="313"/>
  <c r="BD23" i="313"/>
  <c r="BE25" i="313"/>
  <c r="E79" i="313" s="1"/>
  <c r="BG24" i="313"/>
  <c r="K87" i="312"/>
  <c r="BT16" i="312"/>
  <c r="BK82" i="312"/>
  <c r="BJ82" i="312"/>
  <c r="BL82" i="312"/>
  <c r="H82" i="312"/>
  <c r="J82" i="312" s="1"/>
  <c r="D84" i="312"/>
  <c r="K89" i="312"/>
  <c r="BT20" i="312"/>
  <c r="BL80" i="312"/>
  <c r="BK80" i="312"/>
  <c r="BJ80" i="312"/>
  <c r="BG26" i="312"/>
  <c r="BB25" i="312"/>
  <c r="C79" i="312" s="1"/>
  <c r="BD24" i="312"/>
  <c r="BG23" i="312"/>
  <c r="BE26" i="312"/>
  <c r="BG25" i="312"/>
  <c r="G79" i="312" s="1"/>
  <c r="BB24" i="312"/>
  <c r="BT13" i="312" s="1"/>
  <c r="CA31" i="312" s="1"/>
  <c r="CF34" i="312" s="1"/>
  <c r="BE23" i="312"/>
  <c r="BD26" i="312"/>
  <c r="BE24" i="312"/>
  <c r="BB23" i="312"/>
  <c r="BB26" i="312"/>
  <c r="BE25" i="312"/>
  <c r="E79" i="312" s="1"/>
  <c r="BD25" i="312"/>
  <c r="D79" i="312" s="1"/>
  <c r="H79" i="312" s="1"/>
  <c r="J79" i="312" s="1"/>
  <c r="BG24" i="312"/>
  <c r="BD23" i="312"/>
  <c r="H95" i="313"/>
  <c r="H93" i="313"/>
  <c r="H91" i="313"/>
  <c r="F89" i="313"/>
  <c r="C87" i="313"/>
  <c r="H94" i="313"/>
  <c r="C88" i="313"/>
  <c r="C86" i="313"/>
  <c r="H92" i="313"/>
  <c r="F90" i="313"/>
  <c r="BG59" i="313"/>
  <c r="BD58" i="313"/>
  <c r="D82" i="313" s="1"/>
  <c r="BB57" i="313"/>
  <c r="BT29" i="313" s="1"/>
  <c r="CA15" i="313" s="1"/>
  <c r="CF18" i="313" s="1"/>
  <c r="BG56" i="313"/>
  <c r="BE59" i="313"/>
  <c r="BD59" i="313"/>
  <c r="BG58" i="313"/>
  <c r="G82" i="313" s="1"/>
  <c r="BE57" i="313"/>
  <c r="BD56" i="313"/>
  <c r="BD57" i="313"/>
  <c r="BE58" i="313"/>
  <c r="E82" i="313" s="1"/>
  <c r="BE56" i="313"/>
  <c r="BB59" i="313"/>
  <c r="BB58" i="313"/>
  <c r="C82" i="313" s="1"/>
  <c r="BB56" i="313"/>
  <c r="BG57" i="313"/>
  <c r="D97" i="312"/>
  <c r="D96" i="312"/>
  <c r="D93" i="312"/>
  <c r="C89" i="312"/>
  <c r="D92" i="312"/>
  <c r="D86" i="312"/>
  <c r="F100" i="312"/>
  <c r="F99" i="312"/>
  <c r="C90" i="312"/>
  <c r="F95" i="312"/>
  <c r="BL81" i="312"/>
  <c r="BK81" i="312"/>
  <c r="BJ81" i="312"/>
  <c r="BD48" i="313"/>
  <c r="BB47" i="313"/>
  <c r="C81" i="313" s="1"/>
  <c r="BG46" i="313"/>
  <c r="BB48" i="313"/>
  <c r="BE45" i="313"/>
  <c r="BG47" i="313"/>
  <c r="G81" i="313" s="1"/>
  <c r="BE46" i="313"/>
  <c r="BD45" i="313"/>
  <c r="BG48" i="313"/>
  <c r="BE47" i="313"/>
  <c r="E81" i="313" s="1"/>
  <c r="BD46" i="313"/>
  <c r="BB45" i="313"/>
  <c r="BE48" i="313"/>
  <c r="BB46" i="313"/>
  <c r="BT28" i="313" s="1"/>
  <c r="BG45" i="313"/>
  <c r="BD47" i="313"/>
  <c r="D81" i="313" s="1"/>
  <c r="H81" i="313" s="1"/>
  <c r="J81" i="313" s="1"/>
  <c r="BD35" i="313"/>
  <c r="D84" i="313"/>
  <c r="K89" i="313"/>
  <c r="BT20" i="313"/>
  <c r="BK78" i="312"/>
  <c r="BJ78" i="312"/>
  <c r="BL78" i="312"/>
  <c r="H94" i="312"/>
  <c r="C88" i="312"/>
  <c r="C86" i="312"/>
  <c r="H92" i="312"/>
  <c r="F90" i="312"/>
  <c r="H95" i="312"/>
  <c r="H93" i="312"/>
  <c r="H91" i="312"/>
  <c r="F89" i="312"/>
  <c r="C87" i="312"/>
  <c r="H78" i="312"/>
  <c r="J78" i="312" s="1"/>
  <c r="BD36" i="313"/>
  <c r="D80" i="313" s="1"/>
  <c r="H80" i="313" s="1"/>
  <c r="J80" i="313" s="1"/>
  <c r="BE35" i="313"/>
  <c r="BG35" i="313"/>
  <c r="F84" i="312"/>
  <c r="BT40" i="312"/>
  <c r="D100" i="312"/>
  <c r="D99" i="312"/>
  <c r="D98" i="312"/>
  <c r="C92" i="312"/>
  <c r="D89" i="312"/>
  <c r="C96" i="312"/>
  <c r="C95" i="312"/>
  <c r="C91" i="312"/>
  <c r="D87" i="312"/>
  <c r="C94" i="312"/>
  <c r="H87" i="312"/>
  <c r="F94" i="312"/>
  <c r="H88" i="312"/>
  <c r="H86" i="312"/>
  <c r="H100" i="312"/>
  <c r="H96" i="312"/>
  <c r="F92" i="312"/>
  <c r="F98" i="312"/>
  <c r="F97" i="312"/>
  <c r="F93" i="312"/>
  <c r="H80" i="312"/>
  <c r="J80" i="312" s="1"/>
  <c r="BD70" i="313"/>
  <c r="BB70" i="313"/>
  <c r="BG69" i="313"/>
  <c r="G83" i="313" s="1"/>
  <c r="BE68" i="313"/>
  <c r="BG70" i="313"/>
  <c r="BE69" i="313"/>
  <c r="E83" i="313" s="1"/>
  <c r="BD68" i="313"/>
  <c r="BE70" i="313"/>
  <c r="BD69" i="313"/>
  <c r="D83" i="313" s="1"/>
  <c r="BB68" i="313"/>
  <c r="BT37" i="313" s="1"/>
  <c r="CA39" i="313" s="1"/>
  <c r="CF35" i="313" s="1"/>
  <c r="CK24" i="313" s="1"/>
  <c r="BG67" i="313"/>
  <c r="BB69" i="313"/>
  <c r="C83" i="313" s="1"/>
  <c r="BE67" i="313"/>
  <c r="BD67" i="313"/>
  <c r="BG68" i="313"/>
  <c r="BB67" i="313"/>
  <c r="BL78" i="313"/>
  <c r="BK78" i="313"/>
  <c r="BJ78" i="313"/>
  <c r="K90" i="312"/>
  <c r="BT36" i="312"/>
  <c r="H78" i="313"/>
  <c r="J78" i="313" s="1"/>
  <c r="BB70" i="311"/>
  <c r="BG69" i="311"/>
  <c r="G83" i="311" s="1"/>
  <c r="BE68" i="311"/>
  <c r="BG70" i="311"/>
  <c r="BE69" i="311"/>
  <c r="E83" i="311" s="1"/>
  <c r="BD68" i="311"/>
  <c r="BE70" i="311"/>
  <c r="BB69" i="311"/>
  <c r="C83" i="311" s="1"/>
  <c r="BB67" i="311"/>
  <c r="BD70" i="311"/>
  <c r="BG67" i="311"/>
  <c r="BG68" i="311"/>
  <c r="BE67" i="311"/>
  <c r="BB68" i="311"/>
  <c r="BT37" i="311" s="1"/>
  <c r="CA39" i="311" s="1"/>
  <c r="CF35" i="311" s="1"/>
  <c r="CK24" i="311" s="1"/>
  <c r="BD67" i="311"/>
  <c r="BD69" i="311"/>
  <c r="D83" i="311" s="1"/>
  <c r="H95" i="311"/>
  <c r="H93" i="311"/>
  <c r="H91" i="311"/>
  <c r="F89" i="311"/>
  <c r="C87" i="311"/>
  <c r="H94" i="311"/>
  <c r="C88" i="311"/>
  <c r="C86" i="311"/>
  <c r="F90" i="311"/>
  <c r="H92" i="311"/>
  <c r="BJ80" i="311"/>
  <c r="BL80" i="311"/>
  <c r="BK80" i="311"/>
  <c r="D84" i="311"/>
  <c r="K89" i="311"/>
  <c r="BT20" i="311"/>
  <c r="BG26" i="311"/>
  <c r="BD25" i="311"/>
  <c r="D79" i="311" s="1"/>
  <c r="BE24" i="311"/>
  <c r="BB23" i="311"/>
  <c r="BB26" i="311"/>
  <c r="BE26" i="311"/>
  <c r="BB25" i="311"/>
  <c r="C79" i="311" s="1"/>
  <c r="BD24" i="311"/>
  <c r="BG23" i="311"/>
  <c r="BD23" i="311"/>
  <c r="BD26" i="311"/>
  <c r="BG25" i="311"/>
  <c r="G79" i="311" s="1"/>
  <c r="BB24" i="311"/>
  <c r="BT13" i="311" s="1"/>
  <c r="CA31" i="311" s="1"/>
  <c r="CF34" i="311" s="1"/>
  <c r="BE23" i="311"/>
  <c r="BE25" i="311"/>
  <c r="E79" i="311" s="1"/>
  <c r="BG24" i="311"/>
  <c r="H78" i="311"/>
  <c r="J78" i="311" s="1"/>
  <c r="BG59" i="311"/>
  <c r="BE59" i="311"/>
  <c r="BB58" i="311"/>
  <c r="C82" i="311" s="1"/>
  <c r="BG57" i="311"/>
  <c r="BE56" i="311"/>
  <c r="BB59" i="311"/>
  <c r="BD56" i="311"/>
  <c r="BG58" i="311"/>
  <c r="G82" i="311" s="1"/>
  <c r="BE57" i="311"/>
  <c r="BB56" i="311"/>
  <c r="BE58" i="311"/>
  <c r="E82" i="311" s="1"/>
  <c r="BD57" i="311"/>
  <c r="BD58" i="311"/>
  <c r="D82" i="311" s="1"/>
  <c r="BB57" i="311"/>
  <c r="BT29" i="311" s="1"/>
  <c r="CA15" i="311" s="1"/>
  <c r="CF18" i="311" s="1"/>
  <c r="BG56" i="311"/>
  <c r="BD59" i="311"/>
  <c r="H100" i="311"/>
  <c r="H96" i="311"/>
  <c r="F92" i="311"/>
  <c r="F98" i="311"/>
  <c r="F97" i="311"/>
  <c r="F93" i="311"/>
  <c r="H87" i="311"/>
  <c r="F94" i="311"/>
  <c r="H86" i="311"/>
  <c r="H88" i="311"/>
  <c r="BL78" i="311"/>
  <c r="BK78" i="311"/>
  <c r="BJ78" i="311"/>
  <c r="K87" i="311"/>
  <c r="BT16" i="311"/>
  <c r="H80" i="311"/>
  <c r="J80" i="311" s="1"/>
  <c r="BG46" i="307"/>
  <c r="BB46" i="307"/>
  <c r="BT28" i="307" s="1"/>
  <c r="CA15" i="307" s="1"/>
  <c r="BG48" i="307"/>
  <c r="BD48" i="307"/>
  <c r="BE46" i="307"/>
  <c r="BD47" i="307"/>
  <c r="D81" i="307" s="1"/>
  <c r="BE47" i="307"/>
  <c r="E81" i="307" s="1"/>
  <c r="BG47" i="307"/>
  <c r="G81" i="307" s="1"/>
  <c r="BE48" i="307"/>
  <c r="H80" i="307"/>
  <c r="BJ80" i="307"/>
  <c r="BL80" i="307"/>
  <c r="BK80" i="307"/>
  <c r="H95" i="307"/>
  <c r="H93" i="307"/>
  <c r="H91" i="307"/>
  <c r="F89" i="307"/>
  <c r="C87" i="307"/>
  <c r="H94" i="307"/>
  <c r="C88" i="307"/>
  <c r="C86" i="307"/>
  <c r="H92" i="307"/>
  <c r="F90" i="307"/>
  <c r="H78" i="307"/>
  <c r="H100" i="307"/>
  <c r="H96" i="307"/>
  <c r="F92" i="307"/>
  <c r="F98" i="307"/>
  <c r="F97" i="307"/>
  <c r="F93" i="307"/>
  <c r="H87" i="307"/>
  <c r="F94" i="307"/>
  <c r="H88" i="307"/>
  <c r="H86" i="307"/>
  <c r="K90" i="307"/>
  <c r="BT36" i="307"/>
  <c r="CA39" i="307" s="1"/>
  <c r="BD70" i="307"/>
  <c r="BB69" i="307"/>
  <c r="C83" i="307" s="1"/>
  <c r="BG68" i="307"/>
  <c r="BB70" i="307"/>
  <c r="BG70" i="307"/>
  <c r="BE69" i="307"/>
  <c r="E83" i="307" s="1"/>
  <c r="BD68" i="307"/>
  <c r="BG67" i="307"/>
  <c r="BE70" i="307"/>
  <c r="BD69" i="307"/>
  <c r="D83" i="307" s="1"/>
  <c r="BB68" i="307"/>
  <c r="BT37" i="307" s="1"/>
  <c r="BE68" i="307"/>
  <c r="BE67" i="307"/>
  <c r="BD67" i="307"/>
  <c r="BG69" i="307"/>
  <c r="G83" i="307" s="1"/>
  <c r="BB67" i="307"/>
  <c r="BL82" i="307"/>
  <c r="BK82" i="307"/>
  <c r="BJ82" i="307"/>
  <c r="K87" i="307"/>
  <c r="BT16" i="307"/>
  <c r="CA23" i="307" s="1"/>
  <c r="F100" i="307"/>
  <c r="F99" i="307"/>
  <c r="F95" i="307"/>
  <c r="D92" i="307"/>
  <c r="C90" i="307"/>
  <c r="D86" i="307"/>
  <c r="D97" i="307"/>
  <c r="D96" i="307"/>
  <c r="D93" i="307"/>
  <c r="C89" i="307"/>
  <c r="BL78" i="307"/>
  <c r="BK78" i="307"/>
  <c r="BJ78" i="307"/>
  <c r="H82" i="307"/>
  <c r="D84" i="307"/>
  <c r="K89" i="307"/>
  <c r="BT20" i="307"/>
  <c r="CA30" i="307" s="1"/>
  <c r="CF34" i="307" s="1"/>
  <c r="CK24" i="307" s="1"/>
  <c r="BG26" i="307"/>
  <c r="BB25" i="307"/>
  <c r="C79" i="307" s="1"/>
  <c r="BD24" i="307"/>
  <c r="BG23" i="307"/>
  <c r="BE26" i="307"/>
  <c r="BG25" i="307"/>
  <c r="G79" i="307" s="1"/>
  <c r="BB24" i="307"/>
  <c r="BT13" i="307" s="1"/>
  <c r="BE23" i="307"/>
  <c r="BE24" i="307"/>
  <c r="BD26" i="307"/>
  <c r="BE25" i="307"/>
  <c r="E79" i="307" s="1"/>
  <c r="BG24" i="307"/>
  <c r="BD23" i="307"/>
  <c r="BB23" i="307"/>
  <c r="BB26" i="307"/>
  <c r="BD25" i="307"/>
  <c r="D79" i="307" s="1"/>
  <c r="CA31" i="307"/>
  <c r="C91" i="307"/>
  <c r="D87" i="307"/>
  <c r="C94" i="307"/>
  <c r="D100" i="307"/>
  <c r="D99" i="307"/>
  <c r="D98" i="307"/>
  <c r="C92" i="307"/>
  <c r="D89" i="307"/>
  <c r="C96" i="307"/>
  <c r="C95" i="307"/>
  <c r="F84" i="307"/>
  <c r="BT40" i="307"/>
  <c r="CA38" i="307" s="1"/>
  <c r="CF35" i="307" s="1"/>
  <c r="AI70" i="1"/>
  <c r="AT70" i="1" s="1"/>
  <c r="AI69" i="1"/>
  <c r="AT69" i="1" s="1"/>
  <c r="AI68" i="1"/>
  <c r="AT68" i="1" s="1"/>
  <c r="AI67" i="1"/>
  <c r="AT67" i="1" s="1"/>
  <c r="AI59" i="1"/>
  <c r="AT59" i="1" s="1"/>
  <c r="AI58" i="1"/>
  <c r="AT58" i="1" s="1"/>
  <c r="AI57" i="1"/>
  <c r="AT57" i="1" s="1"/>
  <c r="AI56" i="1"/>
  <c r="AT56" i="1" s="1"/>
  <c r="AI48" i="1"/>
  <c r="AT48" i="1" s="1"/>
  <c r="AI47" i="1"/>
  <c r="AT47" i="1" s="1"/>
  <c r="AI46" i="1"/>
  <c r="AT46" i="1" s="1"/>
  <c r="AI45" i="1"/>
  <c r="AT45" i="1" s="1"/>
  <c r="AI37" i="1"/>
  <c r="AT37" i="1" s="1"/>
  <c r="AI36" i="1"/>
  <c r="AT36" i="1" s="1"/>
  <c r="AI35" i="1"/>
  <c r="AT35" i="1" s="1"/>
  <c r="AI34" i="1"/>
  <c r="AT34" i="1" s="1"/>
  <c r="AI26" i="1"/>
  <c r="AT26" i="1" s="1"/>
  <c r="AI25" i="1"/>
  <c r="AT25" i="1" s="1"/>
  <c r="AI24" i="1"/>
  <c r="AT24" i="1" s="1"/>
  <c r="AI23" i="1"/>
  <c r="AT23" i="1" s="1"/>
  <c r="BH78" i="357" l="1"/>
  <c r="BI78" i="357" s="1"/>
  <c r="BB78" i="357"/>
  <c r="BG78" i="357"/>
  <c r="BE78" i="357"/>
  <c r="BD78" i="357"/>
  <c r="BA79" i="357"/>
  <c r="BA81" i="357"/>
  <c r="F100" i="358"/>
  <c r="F99" i="358"/>
  <c r="F95" i="358"/>
  <c r="D92" i="358"/>
  <c r="C90" i="358"/>
  <c r="D86" i="358"/>
  <c r="D97" i="358"/>
  <c r="D96" i="358"/>
  <c r="D93" i="358"/>
  <c r="C89" i="358"/>
  <c r="H81" i="358"/>
  <c r="J81" i="358" s="1"/>
  <c r="BA83" i="356"/>
  <c r="BA80" i="356"/>
  <c r="BA79" i="356"/>
  <c r="BA81" i="356"/>
  <c r="BA78" i="356"/>
  <c r="BA82" i="356"/>
  <c r="H84" i="357"/>
  <c r="BT32" i="357"/>
  <c r="BA80" i="357"/>
  <c r="BA82" i="357"/>
  <c r="BA83" i="357"/>
  <c r="BK81" i="358"/>
  <c r="BJ81" i="358"/>
  <c r="BL81" i="358"/>
  <c r="K90" i="358"/>
  <c r="BT36" i="358"/>
  <c r="BA81" i="358"/>
  <c r="BA80" i="358"/>
  <c r="BA82" i="358"/>
  <c r="BA79" i="358"/>
  <c r="BA78" i="358"/>
  <c r="BA83" i="358"/>
  <c r="D95" i="357"/>
  <c r="C100" i="357"/>
  <c r="C99" i="357"/>
  <c r="C98" i="357"/>
  <c r="C97" i="357"/>
  <c r="C93" i="357"/>
  <c r="D91" i="357"/>
  <c r="D94" i="357"/>
  <c r="D90" i="357"/>
  <c r="D88" i="357"/>
  <c r="BJ83" i="357"/>
  <c r="BL83" i="357"/>
  <c r="BK83" i="357"/>
  <c r="BH83" i="349"/>
  <c r="BB83" i="349"/>
  <c r="BG83" i="349"/>
  <c r="BE83" i="349"/>
  <c r="BD83" i="349"/>
  <c r="BG79" i="345"/>
  <c r="BH79" i="345"/>
  <c r="BI79" i="345" s="1"/>
  <c r="BE79" i="345"/>
  <c r="BD79" i="345"/>
  <c r="BB79" i="345"/>
  <c r="BH79" i="349"/>
  <c r="BI79" i="349" s="1"/>
  <c r="BB79" i="349"/>
  <c r="BG79" i="349"/>
  <c r="BE79" i="349"/>
  <c r="BD79" i="349"/>
  <c r="D97" i="353"/>
  <c r="D96" i="353"/>
  <c r="D93" i="353"/>
  <c r="C89" i="353"/>
  <c r="C90" i="353"/>
  <c r="D86" i="353"/>
  <c r="F99" i="353"/>
  <c r="F95" i="353"/>
  <c r="F100" i="353"/>
  <c r="D92" i="353"/>
  <c r="D88" i="354"/>
  <c r="C99" i="354"/>
  <c r="D91" i="354"/>
  <c r="D90" i="354"/>
  <c r="C100" i="354"/>
  <c r="D94" i="354"/>
  <c r="C97" i="354"/>
  <c r="C93" i="354"/>
  <c r="D95" i="354"/>
  <c r="C98" i="354"/>
  <c r="H83" i="354"/>
  <c r="J83" i="354" s="1"/>
  <c r="H87" i="353"/>
  <c r="F94" i="353"/>
  <c r="H88" i="353"/>
  <c r="H86" i="353"/>
  <c r="F97" i="353"/>
  <c r="F93" i="353"/>
  <c r="F92" i="353"/>
  <c r="H100" i="353"/>
  <c r="H96" i="353"/>
  <c r="F98" i="353"/>
  <c r="H94" i="353"/>
  <c r="C88" i="353"/>
  <c r="C86" i="353"/>
  <c r="H92" i="353"/>
  <c r="F90" i="353"/>
  <c r="H95" i="353"/>
  <c r="H93" i="353"/>
  <c r="H91" i="353"/>
  <c r="F89" i="353"/>
  <c r="C87" i="353"/>
  <c r="C89" i="351"/>
  <c r="D96" i="351"/>
  <c r="D97" i="351"/>
  <c r="D93" i="351"/>
  <c r="D86" i="351"/>
  <c r="F99" i="351"/>
  <c r="F95" i="351"/>
  <c r="D92" i="351"/>
  <c r="F100" i="351"/>
  <c r="C90" i="351"/>
  <c r="BJ80" i="355"/>
  <c r="BL80" i="355"/>
  <c r="BK80" i="355"/>
  <c r="D84" i="355"/>
  <c r="K89" i="355"/>
  <c r="BT20" i="355"/>
  <c r="F96" i="350"/>
  <c r="F87" i="350"/>
  <c r="F91" i="350"/>
  <c r="H98" i="350"/>
  <c r="H90" i="350"/>
  <c r="F86" i="350"/>
  <c r="H97" i="350"/>
  <c r="H89" i="350"/>
  <c r="F88" i="350"/>
  <c r="H99" i="350"/>
  <c r="H79" i="350"/>
  <c r="J79" i="350" s="1"/>
  <c r="BA80" i="350" s="1"/>
  <c r="D88" i="350"/>
  <c r="C100" i="350"/>
  <c r="C99" i="350"/>
  <c r="C98" i="350"/>
  <c r="C97" i="350"/>
  <c r="C93" i="350"/>
  <c r="D91" i="350"/>
  <c r="D95" i="350"/>
  <c r="D94" i="350"/>
  <c r="D90" i="350"/>
  <c r="BJ83" i="350"/>
  <c r="BL83" i="350"/>
  <c r="BK83" i="350"/>
  <c r="BA80" i="349"/>
  <c r="H84" i="345"/>
  <c r="BT32" i="345"/>
  <c r="C100" i="345"/>
  <c r="C99" i="345"/>
  <c r="C98" i="345"/>
  <c r="C97" i="345"/>
  <c r="C93" i="345"/>
  <c r="D91" i="345"/>
  <c r="D95" i="345"/>
  <c r="D94" i="345"/>
  <c r="D88" i="345"/>
  <c r="D90" i="345"/>
  <c r="BL83" i="345"/>
  <c r="BK83" i="345"/>
  <c r="BJ83" i="345"/>
  <c r="D95" i="344"/>
  <c r="C100" i="344"/>
  <c r="C99" i="344"/>
  <c r="C98" i="344"/>
  <c r="C97" i="344"/>
  <c r="C93" i="344"/>
  <c r="D91" i="344"/>
  <c r="D94" i="344"/>
  <c r="D90" i="344"/>
  <c r="D88" i="344"/>
  <c r="H83" i="344"/>
  <c r="J83" i="344" s="1"/>
  <c r="BL83" i="344"/>
  <c r="BK83" i="344"/>
  <c r="BJ83" i="344"/>
  <c r="BT32" i="343"/>
  <c r="H84" i="343"/>
  <c r="D95" i="343"/>
  <c r="C100" i="343"/>
  <c r="C99" i="343"/>
  <c r="C98" i="343"/>
  <c r="C97" i="343"/>
  <c r="C93" i="343"/>
  <c r="D91" i="343"/>
  <c r="D94" i="343"/>
  <c r="D90" i="343"/>
  <c r="D88" i="343"/>
  <c r="BL83" i="343"/>
  <c r="BK83" i="343"/>
  <c r="BJ83" i="343"/>
  <c r="C100" i="346"/>
  <c r="C99" i="346"/>
  <c r="C98" i="346"/>
  <c r="C97" i="346"/>
  <c r="C93" i="346"/>
  <c r="D91" i="346"/>
  <c r="D94" i="346"/>
  <c r="D90" i="346"/>
  <c r="D88" i="346"/>
  <c r="D95" i="346"/>
  <c r="H83" i="346"/>
  <c r="J83" i="346" s="1"/>
  <c r="BA81" i="345"/>
  <c r="BA80" i="345"/>
  <c r="BL78" i="350"/>
  <c r="BK78" i="350"/>
  <c r="BJ78" i="350"/>
  <c r="BL81" i="347"/>
  <c r="BK81" i="347"/>
  <c r="BJ81" i="347"/>
  <c r="BL83" i="347"/>
  <c r="BK83" i="347"/>
  <c r="BJ83" i="347"/>
  <c r="BK79" i="346"/>
  <c r="BJ79" i="346"/>
  <c r="BL79" i="346"/>
  <c r="F87" i="346"/>
  <c r="H99" i="346"/>
  <c r="H98" i="346"/>
  <c r="H97" i="346"/>
  <c r="H89" i="346"/>
  <c r="F88" i="346"/>
  <c r="F86" i="346"/>
  <c r="F96" i="346"/>
  <c r="F91" i="346"/>
  <c r="H90" i="346"/>
  <c r="BL83" i="349"/>
  <c r="BL83" i="348"/>
  <c r="BK83" i="348"/>
  <c r="BJ83" i="348"/>
  <c r="H91" i="354"/>
  <c r="F89" i="354"/>
  <c r="C87" i="354"/>
  <c r="H93" i="354"/>
  <c r="C88" i="354"/>
  <c r="H95" i="354"/>
  <c r="H92" i="354"/>
  <c r="C86" i="354"/>
  <c r="H94" i="354"/>
  <c r="F90" i="354"/>
  <c r="BJ83" i="354"/>
  <c r="BL83" i="354"/>
  <c r="BK83" i="354"/>
  <c r="BJ82" i="347"/>
  <c r="BL82" i="347"/>
  <c r="BK82" i="347"/>
  <c r="C96" i="347"/>
  <c r="C95" i="347"/>
  <c r="C91" i="347"/>
  <c r="D87" i="347"/>
  <c r="C94" i="347"/>
  <c r="D100" i="347"/>
  <c r="D99" i="347"/>
  <c r="D89" i="347"/>
  <c r="C92" i="347"/>
  <c r="D98" i="347"/>
  <c r="F98" i="350"/>
  <c r="F97" i="350"/>
  <c r="F93" i="350"/>
  <c r="F94" i="350"/>
  <c r="H88" i="350"/>
  <c r="H86" i="350"/>
  <c r="F92" i="350"/>
  <c r="H100" i="350"/>
  <c r="H96" i="350"/>
  <c r="H87" i="350"/>
  <c r="BK80" i="350"/>
  <c r="BL80" i="350"/>
  <c r="BJ80" i="350"/>
  <c r="H79" i="354"/>
  <c r="J79" i="354" s="1"/>
  <c r="BA79" i="354" s="1"/>
  <c r="C100" i="351"/>
  <c r="C99" i="351"/>
  <c r="C98" i="351"/>
  <c r="C97" i="351"/>
  <c r="C93" i="351"/>
  <c r="D91" i="351"/>
  <c r="D88" i="351"/>
  <c r="D90" i="351"/>
  <c r="D95" i="351"/>
  <c r="D94" i="351"/>
  <c r="BJ79" i="341"/>
  <c r="BL79" i="341"/>
  <c r="BK79" i="341"/>
  <c r="BL80" i="352"/>
  <c r="BK80" i="352"/>
  <c r="BJ80" i="352"/>
  <c r="BT40" i="352"/>
  <c r="F84" i="352"/>
  <c r="H92" i="351"/>
  <c r="F90" i="351"/>
  <c r="H95" i="351"/>
  <c r="C88" i="351"/>
  <c r="H94" i="351"/>
  <c r="H91" i="351"/>
  <c r="F89" i="351"/>
  <c r="C87" i="351"/>
  <c r="C86" i="351"/>
  <c r="H93" i="351"/>
  <c r="D94" i="355"/>
  <c r="D90" i="355"/>
  <c r="D88" i="355"/>
  <c r="D95" i="355"/>
  <c r="C100" i="355"/>
  <c r="C99" i="355"/>
  <c r="D91" i="355"/>
  <c r="C97" i="355"/>
  <c r="C93" i="355"/>
  <c r="C98" i="355"/>
  <c r="BA82" i="349"/>
  <c r="BT32" i="342"/>
  <c r="H84" i="342"/>
  <c r="D95" i="342"/>
  <c r="C100" i="342"/>
  <c r="C99" i="342"/>
  <c r="C98" i="342"/>
  <c r="C97" i="342"/>
  <c r="C93" i="342"/>
  <c r="D91" i="342"/>
  <c r="D94" i="342"/>
  <c r="D90" i="342"/>
  <c r="D88" i="342"/>
  <c r="H83" i="342"/>
  <c r="J83" i="342" s="1"/>
  <c r="BA79" i="342" s="1"/>
  <c r="BL83" i="342"/>
  <c r="BK83" i="342"/>
  <c r="BJ83" i="342"/>
  <c r="H92" i="348"/>
  <c r="F90" i="348"/>
  <c r="H95" i="348"/>
  <c r="H93" i="348"/>
  <c r="C88" i="348"/>
  <c r="H94" i="348"/>
  <c r="H91" i="348"/>
  <c r="F89" i="348"/>
  <c r="C87" i="348"/>
  <c r="C86" i="348"/>
  <c r="BJ78" i="348"/>
  <c r="BK78" i="348"/>
  <c r="BL78" i="348"/>
  <c r="F94" i="345"/>
  <c r="H88" i="345"/>
  <c r="H86" i="345"/>
  <c r="F97" i="345"/>
  <c r="F93" i="345"/>
  <c r="H87" i="345"/>
  <c r="F98" i="345"/>
  <c r="F92" i="345"/>
  <c r="H100" i="345"/>
  <c r="H96" i="345"/>
  <c r="BK80" i="345"/>
  <c r="BJ80" i="345"/>
  <c r="BL80" i="345"/>
  <c r="BL80" i="353"/>
  <c r="BK80" i="353"/>
  <c r="BJ80" i="353"/>
  <c r="H78" i="353"/>
  <c r="J78" i="353" s="1"/>
  <c r="BK79" i="348"/>
  <c r="BJ79" i="348"/>
  <c r="BL79" i="348"/>
  <c r="F84" i="346"/>
  <c r="BT40" i="346"/>
  <c r="H99" i="355"/>
  <c r="H98" i="355"/>
  <c r="H97" i="355"/>
  <c r="H89" i="355"/>
  <c r="F88" i="355"/>
  <c r="F86" i="355"/>
  <c r="F96" i="355"/>
  <c r="F91" i="355"/>
  <c r="H90" i="355"/>
  <c r="F87" i="355"/>
  <c r="BL79" i="355"/>
  <c r="BK79" i="355"/>
  <c r="BJ79" i="355"/>
  <c r="BA82" i="345"/>
  <c r="BA83" i="345"/>
  <c r="BA80" i="342"/>
  <c r="BT40" i="343"/>
  <c r="F84" i="343"/>
  <c r="BL79" i="352"/>
  <c r="BK79" i="352"/>
  <c r="BJ79" i="352"/>
  <c r="H99" i="352"/>
  <c r="H98" i="352"/>
  <c r="H97" i="352"/>
  <c r="F91" i="352"/>
  <c r="H90" i="352"/>
  <c r="F87" i="352"/>
  <c r="F86" i="352"/>
  <c r="H89" i="352"/>
  <c r="F88" i="352"/>
  <c r="F96" i="352"/>
  <c r="H79" i="352"/>
  <c r="J79" i="352" s="1"/>
  <c r="C100" i="347"/>
  <c r="C99" i="347"/>
  <c r="C98" i="347"/>
  <c r="C97" i="347"/>
  <c r="C93" i="347"/>
  <c r="D91" i="347"/>
  <c r="D94" i="347"/>
  <c r="D90" i="347"/>
  <c r="D88" i="347"/>
  <c r="D95" i="347"/>
  <c r="H83" i="347"/>
  <c r="J83" i="347" s="1"/>
  <c r="BA83" i="341"/>
  <c r="BA78" i="341"/>
  <c r="H79" i="346"/>
  <c r="J79" i="346" s="1"/>
  <c r="BA80" i="346" s="1"/>
  <c r="BA83" i="343"/>
  <c r="H100" i="352"/>
  <c r="H96" i="352"/>
  <c r="F97" i="352"/>
  <c r="F94" i="352"/>
  <c r="F93" i="352"/>
  <c r="H87" i="352"/>
  <c r="F98" i="352"/>
  <c r="H88" i="352"/>
  <c r="H86" i="352"/>
  <c r="F92" i="352"/>
  <c r="H81" i="353"/>
  <c r="J81" i="353" s="1"/>
  <c r="BA78" i="344"/>
  <c r="BA83" i="344"/>
  <c r="BA80" i="344"/>
  <c r="BA79" i="344"/>
  <c r="BA81" i="344"/>
  <c r="BA82" i="344"/>
  <c r="D95" i="349"/>
  <c r="C100" i="349"/>
  <c r="C99" i="349"/>
  <c r="C98" i="349"/>
  <c r="C97" i="349"/>
  <c r="C93" i="349"/>
  <c r="D91" i="349"/>
  <c r="D94" i="349"/>
  <c r="D90" i="349"/>
  <c r="D88" i="349"/>
  <c r="BJ78" i="354"/>
  <c r="BL78" i="354"/>
  <c r="BK78" i="354"/>
  <c r="H84" i="354"/>
  <c r="BT32" i="354"/>
  <c r="F96" i="354"/>
  <c r="H97" i="354"/>
  <c r="F88" i="354"/>
  <c r="H98" i="354"/>
  <c r="F87" i="354"/>
  <c r="F86" i="354"/>
  <c r="H99" i="354"/>
  <c r="H90" i="354"/>
  <c r="H89" i="354"/>
  <c r="F91" i="354"/>
  <c r="H99" i="341"/>
  <c r="H98" i="341"/>
  <c r="H97" i="341"/>
  <c r="H89" i="341"/>
  <c r="F88" i="341"/>
  <c r="F86" i="341"/>
  <c r="F96" i="341"/>
  <c r="F91" i="341"/>
  <c r="F87" i="341"/>
  <c r="H90" i="341"/>
  <c r="H80" i="352"/>
  <c r="J80" i="352" s="1"/>
  <c r="F87" i="348"/>
  <c r="H99" i="348"/>
  <c r="H98" i="348"/>
  <c r="H97" i="348"/>
  <c r="H89" i="348"/>
  <c r="F88" i="348"/>
  <c r="F86" i="348"/>
  <c r="F91" i="348"/>
  <c r="H90" i="348"/>
  <c r="F96" i="348"/>
  <c r="D100" i="352"/>
  <c r="C95" i="352"/>
  <c r="C92" i="352"/>
  <c r="D89" i="352"/>
  <c r="C96" i="352"/>
  <c r="C94" i="352"/>
  <c r="D98" i="352"/>
  <c r="D87" i="352"/>
  <c r="D99" i="352"/>
  <c r="C91" i="352"/>
  <c r="H82" i="352"/>
  <c r="J82" i="352" s="1"/>
  <c r="BK80" i="351"/>
  <c r="BL80" i="351"/>
  <c r="BJ80" i="351"/>
  <c r="F94" i="351"/>
  <c r="H88" i="351"/>
  <c r="H86" i="351"/>
  <c r="F97" i="351"/>
  <c r="F93" i="351"/>
  <c r="H87" i="351"/>
  <c r="F98" i="351"/>
  <c r="F92" i="351"/>
  <c r="H100" i="351"/>
  <c r="H96" i="351"/>
  <c r="H80" i="351"/>
  <c r="J80" i="351" s="1"/>
  <c r="BA80" i="351" s="1"/>
  <c r="H81" i="351"/>
  <c r="J81" i="351" s="1"/>
  <c r="H100" i="355"/>
  <c r="H96" i="355"/>
  <c r="F92" i="355"/>
  <c r="F98" i="355"/>
  <c r="F97" i="355"/>
  <c r="F93" i="355"/>
  <c r="H87" i="355"/>
  <c r="F94" i="355"/>
  <c r="H88" i="355"/>
  <c r="H86" i="355"/>
  <c r="H80" i="355"/>
  <c r="J80" i="355" s="1"/>
  <c r="BA80" i="355" s="1"/>
  <c r="C84" i="350"/>
  <c r="K88" i="350"/>
  <c r="BT24" i="350"/>
  <c r="BT32" i="350"/>
  <c r="H84" i="350"/>
  <c r="H83" i="355"/>
  <c r="J83" i="355" s="1"/>
  <c r="BJ78" i="351"/>
  <c r="BL78" i="351"/>
  <c r="BK78" i="351"/>
  <c r="BA81" i="349"/>
  <c r="BA78" i="349"/>
  <c r="BT32" i="344"/>
  <c r="H84" i="344"/>
  <c r="BL83" i="346"/>
  <c r="BK83" i="346"/>
  <c r="BJ83" i="346"/>
  <c r="BT32" i="346"/>
  <c r="H84" i="346"/>
  <c r="H79" i="348"/>
  <c r="J79" i="348" s="1"/>
  <c r="BA83" i="348" s="1"/>
  <c r="BG70" i="353"/>
  <c r="BE69" i="353"/>
  <c r="E83" i="353" s="1"/>
  <c r="BD68" i="353"/>
  <c r="BG67" i="353"/>
  <c r="BE70" i="353"/>
  <c r="BD69" i="353"/>
  <c r="D83" i="353" s="1"/>
  <c r="BB68" i="353"/>
  <c r="BT37" i="353" s="1"/>
  <c r="CA39" i="353" s="1"/>
  <c r="CF35" i="353" s="1"/>
  <c r="CK24" i="353" s="1"/>
  <c r="CQ23" i="353" s="1"/>
  <c r="BE67" i="353"/>
  <c r="BG69" i="353"/>
  <c r="G83" i="353" s="1"/>
  <c r="BG68" i="353"/>
  <c r="BD67" i="353"/>
  <c r="BD70" i="353"/>
  <c r="BB69" i="353"/>
  <c r="C83" i="353" s="1"/>
  <c r="BE68" i="353"/>
  <c r="BB67" i="353"/>
  <c r="BB70" i="353"/>
  <c r="K88" i="355"/>
  <c r="C84" i="355"/>
  <c r="BT24" i="355"/>
  <c r="BA78" i="345"/>
  <c r="BA78" i="352"/>
  <c r="BA83" i="352"/>
  <c r="BA80" i="352"/>
  <c r="BA79" i="352"/>
  <c r="BA81" i="352"/>
  <c r="BA82" i="352"/>
  <c r="BA82" i="342"/>
  <c r="BA83" i="342"/>
  <c r="H91" i="350"/>
  <c r="F89" i="350"/>
  <c r="C87" i="350"/>
  <c r="H92" i="350"/>
  <c r="F90" i="350"/>
  <c r="C88" i="350"/>
  <c r="C86" i="350"/>
  <c r="H94" i="350"/>
  <c r="H95" i="350"/>
  <c r="H93" i="350"/>
  <c r="BK82" i="343"/>
  <c r="BJ82" i="343"/>
  <c r="BL82" i="343"/>
  <c r="K90" i="347"/>
  <c r="BT36" i="347"/>
  <c r="BJ83" i="349"/>
  <c r="BT36" i="353"/>
  <c r="K90" i="353"/>
  <c r="BL81" i="353"/>
  <c r="BJ81" i="353"/>
  <c r="BK81" i="353"/>
  <c r="H84" i="348"/>
  <c r="BT32" i="348"/>
  <c r="C100" i="348"/>
  <c r="C99" i="348"/>
  <c r="C98" i="348"/>
  <c r="C97" i="348"/>
  <c r="C93" i="348"/>
  <c r="D91" i="348"/>
  <c r="D94" i="348"/>
  <c r="D90" i="348"/>
  <c r="D95" i="348"/>
  <c r="D88" i="348"/>
  <c r="H83" i="348"/>
  <c r="J83" i="348" s="1"/>
  <c r="BA80" i="348" s="1"/>
  <c r="K87" i="354"/>
  <c r="BT16" i="354"/>
  <c r="F84" i="347"/>
  <c r="BT40" i="347"/>
  <c r="K89" i="350"/>
  <c r="D84" i="350"/>
  <c r="BT20" i="350"/>
  <c r="BL83" i="351"/>
  <c r="BK83" i="351"/>
  <c r="BJ83" i="351"/>
  <c r="BK78" i="353"/>
  <c r="BJ78" i="353"/>
  <c r="BL78" i="353"/>
  <c r="BK82" i="352"/>
  <c r="BJ82" i="352"/>
  <c r="BL82" i="352"/>
  <c r="K89" i="351"/>
  <c r="D84" i="351"/>
  <c r="BT20" i="351"/>
  <c r="BL81" i="351"/>
  <c r="BK81" i="351"/>
  <c r="BJ81" i="351"/>
  <c r="BK79" i="350"/>
  <c r="BJ79" i="350"/>
  <c r="BL79" i="350"/>
  <c r="BK79" i="354"/>
  <c r="BJ79" i="354"/>
  <c r="BL79" i="354"/>
  <c r="H79" i="341"/>
  <c r="J79" i="341" s="1"/>
  <c r="BA81" i="341" s="1"/>
  <c r="H80" i="353"/>
  <c r="J80" i="353" s="1"/>
  <c r="H84" i="355"/>
  <c r="BT32" i="355"/>
  <c r="BK83" i="355"/>
  <c r="BJ83" i="355"/>
  <c r="BL83" i="355"/>
  <c r="K87" i="348"/>
  <c r="BT16" i="348"/>
  <c r="K89" i="345"/>
  <c r="BT20" i="345"/>
  <c r="D84" i="345"/>
  <c r="BL82" i="355"/>
  <c r="BK82" i="355"/>
  <c r="BJ82" i="355"/>
  <c r="BJ82" i="346"/>
  <c r="BL82" i="346"/>
  <c r="BK82" i="346"/>
  <c r="C96" i="346"/>
  <c r="C95" i="346"/>
  <c r="C91" i="346"/>
  <c r="D87" i="346"/>
  <c r="C94" i="346"/>
  <c r="D99" i="346"/>
  <c r="D89" i="346"/>
  <c r="D98" i="346"/>
  <c r="C92" i="346"/>
  <c r="D100" i="346"/>
  <c r="BA81" i="342"/>
  <c r="D100" i="343"/>
  <c r="D99" i="343"/>
  <c r="D98" i="343"/>
  <c r="C92" i="343"/>
  <c r="D89" i="343"/>
  <c r="C96" i="343"/>
  <c r="C95" i="343"/>
  <c r="C91" i="343"/>
  <c r="D87" i="343"/>
  <c r="C94" i="343"/>
  <c r="H82" i="343"/>
  <c r="J82" i="343" s="1"/>
  <c r="BA78" i="343" s="1"/>
  <c r="C89" i="347"/>
  <c r="F100" i="347"/>
  <c r="F99" i="347"/>
  <c r="F95" i="347"/>
  <c r="D92" i="347"/>
  <c r="C90" i="347"/>
  <c r="D86" i="347"/>
  <c r="D97" i="347"/>
  <c r="D93" i="347"/>
  <c r="D96" i="347"/>
  <c r="H81" i="347"/>
  <c r="J81" i="347" s="1"/>
  <c r="BA80" i="347" s="1"/>
  <c r="K88" i="352"/>
  <c r="C84" i="352"/>
  <c r="BT24" i="352"/>
  <c r="BT32" i="347"/>
  <c r="H84" i="347"/>
  <c r="C84" i="346"/>
  <c r="BT24" i="346"/>
  <c r="K88" i="346"/>
  <c r="BK83" i="349"/>
  <c r="BH79" i="336"/>
  <c r="BI79" i="336" s="1"/>
  <c r="BB79" i="336"/>
  <c r="BG79" i="336"/>
  <c r="BE79" i="336"/>
  <c r="BD79" i="336"/>
  <c r="F84" i="338"/>
  <c r="BT40" i="338"/>
  <c r="D94" i="340"/>
  <c r="D90" i="340"/>
  <c r="D88" i="340"/>
  <c r="D95" i="340"/>
  <c r="C100" i="340"/>
  <c r="C99" i="340"/>
  <c r="C98" i="340"/>
  <c r="C97" i="340"/>
  <c r="C93" i="340"/>
  <c r="D91" i="340"/>
  <c r="C96" i="335"/>
  <c r="C95" i="335"/>
  <c r="C91" i="335"/>
  <c r="D87" i="335"/>
  <c r="C94" i="335"/>
  <c r="D100" i="335"/>
  <c r="D99" i="335"/>
  <c r="D98" i="335"/>
  <c r="C92" i="335"/>
  <c r="D89" i="335"/>
  <c r="C100" i="332"/>
  <c r="C99" i="332"/>
  <c r="C98" i="332"/>
  <c r="C97" i="332"/>
  <c r="C93" i="332"/>
  <c r="D91" i="332"/>
  <c r="D94" i="332"/>
  <c r="D90" i="332"/>
  <c r="D95" i="332"/>
  <c r="D88" i="332"/>
  <c r="H92" i="334"/>
  <c r="F90" i="334"/>
  <c r="H95" i="334"/>
  <c r="H93" i="334"/>
  <c r="H91" i="334"/>
  <c r="F89" i="334"/>
  <c r="C87" i="334"/>
  <c r="H94" i="334"/>
  <c r="C88" i="334"/>
  <c r="C86" i="334"/>
  <c r="BA80" i="336"/>
  <c r="BK83" i="330"/>
  <c r="BJ83" i="330"/>
  <c r="BL83" i="330"/>
  <c r="BA82" i="338"/>
  <c r="BA81" i="338"/>
  <c r="BA78" i="338"/>
  <c r="BA83" i="338"/>
  <c r="BA80" i="338"/>
  <c r="BA79" i="338"/>
  <c r="H84" i="340"/>
  <c r="BT32" i="340"/>
  <c r="BA82" i="337"/>
  <c r="BA83" i="337"/>
  <c r="BA80" i="337"/>
  <c r="BA79" i="337"/>
  <c r="BA81" i="337"/>
  <c r="BA78" i="337"/>
  <c r="F84" i="335"/>
  <c r="BT40" i="335"/>
  <c r="K90" i="335"/>
  <c r="BT36" i="335"/>
  <c r="BA82" i="329"/>
  <c r="BA78" i="329"/>
  <c r="BA83" i="329"/>
  <c r="BA80" i="329"/>
  <c r="BA79" i="329"/>
  <c r="BA81" i="329"/>
  <c r="BK83" i="331"/>
  <c r="BJ83" i="331"/>
  <c r="BL83" i="331"/>
  <c r="D94" i="331"/>
  <c r="D90" i="331"/>
  <c r="D88" i="331"/>
  <c r="D95" i="331"/>
  <c r="C100" i="331"/>
  <c r="C99" i="331"/>
  <c r="C98" i="331"/>
  <c r="C97" i="331"/>
  <c r="C93" i="331"/>
  <c r="D91" i="331"/>
  <c r="BJ83" i="333"/>
  <c r="BK83" i="333"/>
  <c r="BL83" i="333"/>
  <c r="D88" i="333"/>
  <c r="D95" i="333"/>
  <c r="C99" i="333"/>
  <c r="C97" i="333"/>
  <c r="D94" i="333"/>
  <c r="C93" i="333"/>
  <c r="D91" i="333"/>
  <c r="C100" i="333"/>
  <c r="C98" i="333"/>
  <c r="D90" i="333"/>
  <c r="H83" i="333"/>
  <c r="J83" i="333" s="1"/>
  <c r="C91" i="340"/>
  <c r="D87" i="340"/>
  <c r="C94" i="340"/>
  <c r="D100" i="340"/>
  <c r="D99" i="340"/>
  <c r="D98" i="340"/>
  <c r="C92" i="340"/>
  <c r="D89" i="340"/>
  <c r="C96" i="340"/>
  <c r="C95" i="340"/>
  <c r="BL82" i="340"/>
  <c r="BK82" i="340"/>
  <c r="BJ82" i="340"/>
  <c r="D88" i="338"/>
  <c r="D95" i="338"/>
  <c r="C100" i="338"/>
  <c r="C99" i="338"/>
  <c r="C98" i="338"/>
  <c r="C97" i="338"/>
  <c r="C93" i="338"/>
  <c r="D91" i="338"/>
  <c r="D94" i="338"/>
  <c r="D90" i="338"/>
  <c r="BJ83" i="338"/>
  <c r="BK83" i="338"/>
  <c r="BL83" i="338"/>
  <c r="BA78" i="339"/>
  <c r="BA83" i="339"/>
  <c r="BA80" i="339"/>
  <c r="BA79" i="339"/>
  <c r="BA81" i="339"/>
  <c r="BA82" i="339"/>
  <c r="BA82" i="336"/>
  <c r="BA83" i="336"/>
  <c r="C94" i="338"/>
  <c r="D100" i="338"/>
  <c r="D99" i="338"/>
  <c r="D98" i="338"/>
  <c r="C96" i="338"/>
  <c r="C95" i="338"/>
  <c r="C91" i="338"/>
  <c r="D87" i="338"/>
  <c r="D89" i="338"/>
  <c r="C92" i="338"/>
  <c r="H83" i="330"/>
  <c r="J83" i="330" s="1"/>
  <c r="BA78" i="330" s="1"/>
  <c r="BK83" i="340"/>
  <c r="BJ83" i="340"/>
  <c r="BL83" i="340"/>
  <c r="C89" i="335"/>
  <c r="F100" i="335"/>
  <c r="F99" i="335"/>
  <c r="F95" i="335"/>
  <c r="D92" i="335"/>
  <c r="C90" i="335"/>
  <c r="D86" i="335"/>
  <c r="D97" i="335"/>
  <c r="D96" i="335"/>
  <c r="D93" i="335"/>
  <c r="H81" i="335"/>
  <c r="J81" i="335" s="1"/>
  <c r="BA79" i="335" s="1"/>
  <c r="BL83" i="332"/>
  <c r="BK83" i="332"/>
  <c r="BJ83" i="332"/>
  <c r="BA83" i="332"/>
  <c r="BA80" i="332"/>
  <c r="BA79" i="332"/>
  <c r="BA78" i="332"/>
  <c r="BA82" i="332"/>
  <c r="BA81" i="332"/>
  <c r="H84" i="338"/>
  <c r="BT32" i="338"/>
  <c r="BA81" i="336"/>
  <c r="BA78" i="336"/>
  <c r="BL82" i="338"/>
  <c r="BJ82" i="338"/>
  <c r="BK82" i="338"/>
  <c r="H83" i="340"/>
  <c r="J83" i="340" s="1"/>
  <c r="BA81" i="340" s="1"/>
  <c r="H82" i="335"/>
  <c r="J82" i="335" s="1"/>
  <c r="BJ82" i="335"/>
  <c r="BL82" i="335"/>
  <c r="BK82" i="335"/>
  <c r="BL81" i="335"/>
  <c r="BK81" i="335"/>
  <c r="BJ81" i="335"/>
  <c r="H84" i="331"/>
  <c r="BT32" i="331"/>
  <c r="BJ78" i="334"/>
  <c r="BL78" i="334"/>
  <c r="BK78" i="334"/>
  <c r="H84" i="333"/>
  <c r="BT32" i="333"/>
  <c r="BA81" i="331"/>
  <c r="BA82" i="331"/>
  <c r="BA78" i="331"/>
  <c r="BA83" i="331"/>
  <c r="BA80" i="331"/>
  <c r="BA79" i="331"/>
  <c r="H78" i="334"/>
  <c r="J78" i="334" s="1"/>
  <c r="F84" i="340"/>
  <c r="BT40" i="340"/>
  <c r="D94" i="328"/>
  <c r="D90" i="328"/>
  <c r="D88" i="328"/>
  <c r="D95" i="328"/>
  <c r="C100" i="328"/>
  <c r="C99" i="328"/>
  <c r="D91" i="328"/>
  <c r="C98" i="328"/>
  <c r="C97" i="328"/>
  <c r="C93" i="328"/>
  <c r="H80" i="328"/>
  <c r="J80" i="328" s="1"/>
  <c r="BL82" i="328"/>
  <c r="BK82" i="328"/>
  <c r="BJ82" i="328"/>
  <c r="C91" i="328"/>
  <c r="D87" i="328"/>
  <c r="C94" i="328"/>
  <c r="D100" i="328"/>
  <c r="D99" i="328"/>
  <c r="D98" i="328"/>
  <c r="C92" i="328"/>
  <c r="D89" i="328"/>
  <c r="C96" i="328"/>
  <c r="C95" i="328"/>
  <c r="H81" i="328"/>
  <c r="J81" i="328" s="1"/>
  <c r="BA82" i="328" s="1"/>
  <c r="H83" i="328"/>
  <c r="J83" i="328" s="1"/>
  <c r="H82" i="328"/>
  <c r="J82" i="328" s="1"/>
  <c r="BA79" i="328" s="1"/>
  <c r="CQ23" i="328"/>
  <c r="BJ80" i="328"/>
  <c r="BL80" i="328"/>
  <c r="BK80" i="328"/>
  <c r="F84" i="328"/>
  <c r="BT40" i="328"/>
  <c r="H84" i="328"/>
  <c r="BT32" i="328"/>
  <c r="BK83" i="328"/>
  <c r="BJ83" i="328"/>
  <c r="BL83" i="328"/>
  <c r="D84" i="328"/>
  <c r="K89" i="328"/>
  <c r="BT20" i="328"/>
  <c r="H100" i="328"/>
  <c r="H96" i="328"/>
  <c r="F92" i="328"/>
  <c r="F98" i="328"/>
  <c r="F97" i="328"/>
  <c r="F93" i="328"/>
  <c r="H87" i="328"/>
  <c r="F94" i="328"/>
  <c r="H86" i="328"/>
  <c r="H88" i="328"/>
  <c r="F100" i="328"/>
  <c r="F99" i="328"/>
  <c r="F95" i="328"/>
  <c r="D92" i="328"/>
  <c r="C90" i="328"/>
  <c r="D86" i="328"/>
  <c r="D97" i="328"/>
  <c r="D96" i="328"/>
  <c r="D93" i="328"/>
  <c r="C89" i="328"/>
  <c r="BK81" i="328"/>
  <c r="BJ81" i="328"/>
  <c r="BL81" i="328"/>
  <c r="BE80" i="327"/>
  <c r="BD80" i="327"/>
  <c r="BH80" i="327"/>
  <c r="BI80" i="327" s="1"/>
  <c r="BB80" i="327"/>
  <c r="BG80" i="327"/>
  <c r="BK81" i="327"/>
  <c r="BJ81" i="327"/>
  <c r="BL81" i="327"/>
  <c r="F100" i="327"/>
  <c r="F99" i="327"/>
  <c r="F95" i="327"/>
  <c r="D92" i="327"/>
  <c r="C90" i="327"/>
  <c r="D86" i="327"/>
  <c r="D97" i="327"/>
  <c r="D96" i="327"/>
  <c r="D93" i="327"/>
  <c r="C89" i="327"/>
  <c r="BA83" i="327"/>
  <c r="BA81" i="327"/>
  <c r="CQ23" i="327"/>
  <c r="K90" i="327"/>
  <c r="BT36" i="327"/>
  <c r="BD78" i="327"/>
  <c r="BH78" i="327"/>
  <c r="BI78" i="327" s="1"/>
  <c r="BB78" i="327"/>
  <c r="BG78" i="327"/>
  <c r="BE78" i="327"/>
  <c r="BE79" i="327"/>
  <c r="BD79" i="327"/>
  <c r="BH79" i="327"/>
  <c r="BI79" i="327" s="1"/>
  <c r="BB79" i="327"/>
  <c r="BG79" i="327"/>
  <c r="BH82" i="327"/>
  <c r="BB82" i="327"/>
  <c r="BG82" i="327"/>
  <c r="BE82" i="327"/>
  <c r="BD82" i="327"/>
  <c r="D94" i="327"/>
  <c r="D90" i="327"/>
  <c r="D88" i="327"/>
  <c r="D95" i="327"/>
  <c r="C100" i="327"/>
  <c r="C99" i="327"/>
  <c r="D91" i="327"/>
  <c r="C98" i="327"/>
  <c r="C97" i="327"/>
  <c r="C93" i="327"/>
  <c r="H84" i="327"/>
  <c r="BT32" i="327"/>
  <c r="BK83" i="327"/>
  <c r="BJ83" i="327"/>
  <c r="BL83" i="327"/>
  <c r="K90" i="326"/>
  <c r="BT36" i="326"/>
  <c r="D84" i="326"/>
  <c r="K89" i="326"/>
  <c r="BT20" i="326"/>
  <c r="BK83" i="326"/>
  <c r="BJ83" i="326"/>
  <c r="BL83" i="326"/>
  <c r="F100" i="326"/>
  <c r="F99" i="326"/>
  <c r="F95" i="326"/>
  <c r="D92" i="326"/>
  <c r="C90" i="326"/>
  <c r="D86" i="326"/>
  <c r="D97" i="326"/>
  <c r="D96" i="326"/>
  <c r="D93" i="326"/>
  <c r="C89" i="326"/>
  <c r="H81" i="326"/>
  <c r="J81" i="326" s="1"/>
  <c r="BK81" i="326"/>
  <c r="BJ81" i="326"/>
  <c r="BL81" i="326"/>
  <c r="CQ23" i="326"/>
  <c r="D94" i="326"/>
  <c r="D90" i="326"/>
  <c r="D88" i="326"/>
  <c r="D95" i="326"/>
  <c r="C100" i="326"/>
  <c r="C99" i="326"/>
  <c r="D91" i="326"/>
  <c r="C98" i="326"/>
  <c r="C97" i="326"/>
  <c r="C93" i="326"/>
  <c r="H100" i="326"/>
  <c r="H96" i="326"/>
  <c r="F92" i="326"/>
  <c r="F98" i="326"/>
  <c r="F97" i="326"/>
  <c r="F93" i="326"/>
  <c r="H87" i="326"/>
  <c r="F94" i="326"/>
  <c r="H86" i="326"/>
  <c r="H88" i="326"/>
  <c r="H80" i="326"/>
  <c r="J80" i="326" s="1"/>
  <c r="BA80" i="326" s="1"/>
  <c r="BJ80" i="326"/>
  <c r="BL80" i="326"/>
  <c r="BK80" i="326"/>
  <c r="H84" i="326"/>
  <c r="BT32" i="326"/>
  <c r="BL82" i="318"/>
  <c r="BK82" i="318"/>
  <c r="BJ82" i="318"/>
  <c r="BJ79" i="322"/>
  <c r="BL79" i="322"/>
  <c r="BK79" i="322"/>
  <c r="H99" i="322"/>
  <c r="H98" i="322"/>
  <c r="H97" i="322"/>
  <c r="H89" i="322"/>
  <c r="F88" i="322"/>
  <c r="F86" i="322"/>
  <c r="F96" i="322"/>
  <c r="F87" i="322"/>
  <c r="F91" i="322"/>
  <c r="H90" i="322"/>
  <c r="H87" i="323"/>
  <c r="F94" i="323"/>
  <c r="H88" i="323"/>
  <c r="H86" i="323"/>
  <c r="H100" i="323"/>
  <c r="H96" i="323"/>
  <c r="F92" i="323"/>
  <c r="F98" i="323"/>
  <c r="F97" i="323"/>
  <c r="F93" i="323"/>
  <c r="BL78" i="318"/>
  <c r="BK78" i="318"/>
  <c r="BJ78" i="318"/>
  <c r="BJ82" i="321"/>
  <c r="BL82" i="321"/>
  <c r="BK82" i="321"/>
  <c r="H92" i="320"/>
  <c r="F90" i="320"/>
  <c r="H95" i="320"/>
  <c r="H93" i="320"/>
  <c r="C86" i="320"/>
  <c r="H94" i="320"/>
  <c r="H91" i="320"/>
  <c r="F89" i="320"/>
  <c r="C87" i="320"/>
  <c r="C88" i="320"/>
  <c r="BJ78" i="320"/>
  <c r="BL78" i="320"/>
  <c r="BK78" i="320"/>
  <c r="D94" i="325"/>
  <c r="D90" i="325"/>
  <c r="D88" i="325"/>
  <c r="D95" i="325"/>
  <c r="C100" i="325"/>
  <c r="C99" i="325"/>
  <c r="D91" i="325"/>
  <c r="C98" i="325"/>
  <c r="C97" i="325"/>
  <c r="C93" i="325"/>
  <c r="H82" i="318"/>
  <c r="J82" i="318" s="1"/>
  <c r="D95" i="323"/>
  <c r="C100" i="323"/>
  <c r="C99" i="323"/>
  <c r="C98" i="323"/>
  <c r="C97" i="323"/>
  <c r="C93" i="323"/>
  <c r="D91" i="323"/>
  <c r="D94" i="323"/>
  <c r="D90" i="323"/>
  <c r="D88" i="323"/>
  <c r="H83" i="323"/>
  <c r="J83" i="323" s="1"/>
  <c r="BL83" i="323"/>
  <c r="BK83" i="323"/>
  <c r="BJ83" i="323"/>
  <c r="CQ23" i="319"/>
  <c r="K90" i="324"/>
  <c r="BT36" i="324"/>
  <c r="H81" i="322"/>
  <c r="J81" i="322" s="1"/>
  <c r="BK81" i="322"/>
  <c r="BJ81" i="322"/>
  <c r="BL81" i="322"/>
  <c r="CQ23" i="320"/>
  <c r="BL83" i="320"/>
  <c r="BK83" i="320"/>
  <c r="BJ83" i="320"/>
  <c r="C100" i="320"/>
  <c r="C99" i="320"/>
  <c r="C98" i="320"/>
  <c r="C97" i="320"/>
  <c r="C93" i="320"/>
  <c r="D91" i="320"/>
  <c r="D94" i="320"/>
  <c r="D90" i="320"/>
  <c r="D88" i="320"/>
  <c r="D95" i="320"/>
  <c r="CQ23" i="324"/>
  <c r="BT32" i="324"/>
  <c r="H84" i="324"/>
  <c r="BT24" i="318"/>
  <c r="K88" i="318"/>
  <c r="C84" i="318"/>
  <c r="F94" i="321"/>
  <c r="H88" i="321"/>
  <c r="H86" i="321"/>
  <c r="H100" i="321"/>
  <c r="H96" i="321"/>
  <c r="F92" i="321"/>
  <c r="F98" i="321"/>
  <c r="F97" i="321"/>
  <c r="F93" i="321"/>
  <c r="H87" i="321"/>
  <c r="H80" i="321"/>
  <c r="J80" i="321" s="1"/>
  <c r="BA82" i="321" s="1"/>
  <c r="BK83" i="318"/>
  <c r="BJ83" i="318"/>
  <c r="BL83" i="318"/>
  <c r="BL79" i="324"/>
  <c r="BK79" i="324"/>
  <c r="BJ79" i="324"/>
  <c r="C94" i="324"/>
  <c r="D100" i="324"/>
  <c r="D99" i="324"/>
  <c r="D98" i="324"/>
  <c r="C92" i="324"/>
  <c r="D89" i="324"/>
  <c r="C96" i="324"/>
  <c r="C95" i="324"/>
  <c r="C91" i="324"/>
  <c r="D87" i="324"/>
  <c r="BL82" i="324"/>
  <c r="BK82" i="324"/>
  <c r="BJ82" i="324"/>
  <c r="C84" i="319"/>
  <c r="K88" i="319"/>
  <c r="BT24" i="319"/>
  <c r="BL78" i="325"/>
  <c r="BK78" i="325"/>
  <c r="BJ78" i="325"/>
  <c r="H99" i="325"/>
  <c r="H98" i="325"/>
  <c r="H97" i="325"/>
  <c r="H89" i="325"/>
  <c r="F88" i="325"/>
  <c r="F86" i="325"/>
  <c r="F96" i="325"/>
  <c r="F91" i="325"/>
  <c r="H90" i="325"/>
  <c r="F87" i="325"/>
  <c r="BJ79" i="325"/>
  <c r="BL79" i="325"/>
  <c r="BK79" i="325"/>
  <c r="D84" i="323"/>
  <c r="K89" i="323"/>
  <c r="BT20" i="323"/>
  <c r="BJ80" i="325"/>
  <c r="BL80" i="325"/>
  <c r="BK80" i="325"/>
  <c r="BL82" i="325"/>
  <c r="BK82" i="325"/>
  <c r="BJ82" i="325"/>
  <c r="F84" i="325"/>
  <c r="BT40" i="325"/>
  <c r="H82" i="321"/>
  <c r="J82" i="321" s="1"/>
  <c r="CQ23" i="325"/>
  <c r="C84" i="321"/>
  <c r="K88" i="321"/>
  <c r="BT24" i="321"/>
  <c r="BK79" i="321"/>
  <c r="BJ79" i="321"/>
  <c r="BL79" i="321"/>
  <c r="F87" i="321"/>
  <c r="H99" i="321"/>
  <c r="H98" i="321"/>
  <c r="H97" i="321"/>
  <c r="H89" i="321"/>
  <c r="F88" i="321"/>
  <c r="F86" i="321"/>
  <c r="F96" i="321"/>
  <c r="F91" i="321"/>
  <c r="H90" i="321"/>
  <c r="BL80" i="324"/>
  <c r="BK80" i="324"/>
  <c r="BJ80" i="324"/>
  <c r="BL83" i="319"/>
  <c r="BK83" i="319"/>
  <c r="BJ83" i="319"/>
  <c r="C100" i="319"/>
  <c r="C99" i="319"/>
  <c r="C98" i="319"/>
  <c r="C97" i="319"/>
  <c r="C93" i="319"/>
  <c r="D91" i="319"/>
  <c r="D94" i="319"/>
  <c r="D90" i="319"/>
  <c r="D88" i="319"/>
  <c r="D95" i="319"/>
  <c r="H83" i="319"/>
  <c r="J83" i="319" s="1"/>
  <c r="H83" i="320"/>
  <c r="J83" i="320" s="1"/>
  <c r="BA80" i="320" s="1"/>
  <c r="H79" i="318"/>
  <c r="J79" i="318" s="1"/>
  <c r="BA80" i="318" s="1"/>
  <c r="BJ79" i="318"/>
  <c r="BL79" i="318"/>
  <c r="BK79" i="318"/>
  <c r="CQ23" i="318"/>
  <c r="H100" i="325"/>
  <c r="H96" i="325"/>
  <c r="F92" i="325"/>
  <c r="F98" i="325"/>
  <c r="F97" i="325"/>
  <c r="F93" i="325"/>
  <c r="H87" i="325"/>
  <c r="F94" i="325"/>
  <c r="H86" i="325"/>
  <c r="H88" i="325"/>
  <c r="K88" i="324"/>
  <c r="C84" i="324"/>
  <c r="BT24" i="324"/>
  <c r="H82" i="324"/>
  <c r="J82" i="324" s="1"/>
  <c r="BJ79" i="320"/>
  <c r="BL79" i="320"/>
  <c r="BK79" i="320"/>
  <c r="K90" i="325"/>
  <c r="BT36" i="325"/>
  <c r="K87" i="325"/>
  <c r="BT16" i="325"/>
  <c r="BT32" i="321"/>
  <c r="H84" i="321"/>
  <c r="C91" i="325"/>
  <c r="D87" i="325"/>
  <c r="C94" i="325"/>
  <c r="D100" i="325"/>
  <c r="D99" i="325"/>
  <c r="D98" i="325"/>
  <c r="C92" i="325"/>
  <c r="D89" i="325"/>
  <c r="C96" i="325"/>
  <c r="C95" i="325"/>
  <c r="H79" i="325"/>
  <c r="J79" i="325" s="1"/>
  <c r="H79" i="322"/>
  <c r="J79" i="322" s="1"/>
  <c r="H80" i="323"/>
  <c r="J80" i="323" s="1"/>
  <c r="BL80" i="323"/>
  <c r="BK80" i="323"/>
  <c r="BJ80" i="323"/>
  <c r="F84" i="321"/>
  <c r="BT40" i="321"/>
  <c r="BT40" i="319"/>
  <c r="F84" i="319"/>
  <c r="BJ82" i="319"/>
  <c r="BL82" i="319"/>
  <c r="BK82" i="319"/>
  <c r="C96" i="319"/>
  <c r="C95" i="319"/>
  <c r="C91" i="319"/>
  <c r="D87" i="319"/>
  <c r="D100" i="319"/>
  <c r="D98" i="319"/>
  <c r="D99" i="319"/>
  <c r="C94" i="319"/>
  <c r="C92" i="319"/>
  <c r="D89" i="319"/>
  <c r="K87" i="320"/>
  <c r="BT16" i="320"/>
  <c r="H84" i="325"/>
  <c r="BT32" i="325"/>
  <c r="BK83" i="325"/>
  <c r="BJ83" i="325"/>
  <c r="BL83" i="325"/>
  <c r="D97" i="323"/>
  <c r="D96" i="323"/>
  <c r="D93" i="323"/>
  <c r="C89" i="323"/>
  <c r="F99" i="323"/>
  <c r="F95" i="323"/>
  <c r="C90" i="323"/>
  <c r="D92" i="323"/>
  <c r="D86" i="323"/>
  <c r="F100" i="323"/>
  <c r="BT32" i="323"/>
  <c r="H84" i="323"/>
  <c r="H80" i="324"/>
  <c r="J80" i="324" s="1"/>
  <c r="H84" i="319"/>
  <c r="BT32" i="319"/>
  <c r="BA78" i="323"/>
  <c r="BA83" i="323"/>
  <c r="BA80" i="323"/>
  <c r="BA79" i="323"/>
  <c r="BA81" i="323"/>
  <c r="BA82" i="323"/>
  <c r="BK78" i="323"/>
  <c r="BJ78" i="323"/>
  <c r="BL78" i="323"/>
  <c r="F100" i="324"/>
  <c r="F99" i="324"/>
  <c r="F95" i="324"/>
  <c r="D92" i="324"/>
  <c r="C90" i="324"/>
  <c r="D86" i="324"/>
  <c r="D97" i="324"/>
  <c r="D96" i="324"/>
  <c r="D93" i="324"/>
  <c r="C89" i="324"/>
  <c r="H81" i="324"/>
  <c r="J81" i="324" s="1"/>
  <c r="BJ81" i="324"/>
  <c r="BL81" i="324"/>
  <c r="BK81" i="324"/>
  <c r="K90" i="322"/>
  <c r="BT36" i="322"/>
  <c r="F100" i="322"/>
  <c r="F99" i="322"/>
  <c r="F95" i="322"/>
  <c r="D92" i="322"/>
  <c r="C90" i="322"/>
  <c r="D86" i="322"/>
  <c r="D96" i="322"/>
  <c r="D97" i="322"/>
  <c r="D93" i="322"/>
  <c r="C89" i="322"/>
  <c r="D88" i="324"/>
  <c r="D95" i="324"/>
  <c r="C100" i="324"/>
  <c r="C99" i="324"/>
  <c r="C98" i="324"/>
  <c r="C97" i="324"/>
  <c r="C93" i="324"/>
  <c r="D91" i="324"/>
  <c r="D90" i="324"/>
  <c r="D94" i="324"/>
  <c r="BJ83" i="324"/>
  <c r="BL83" i="324"/>
  <c r="BK83" i="324"/>
  <c r="BK80" i="321"/>
  <c r="BJ80" i="321"/>
  <c r="BL80" i="321"/>
  <c r="K89" i="321"/>
  <c r="D84" i="321"/>
  <c r="BT20" i="321"/>
  <c r="D94" i="318"/>
  <c r="D90" i="318"/>
  <c r="D88" i="318"/>
  <c r="D95" i="318"/>
  <c r="C97" i="318"/>
  <c r="C93" i="318"/>
  <c r="C100" i="318"/>
  <c r="C99" i="318"/>
  <c r="D91" i="318"/>
  <c r="C98" i="318"/>
  <c r="C84" i="320"/>
  <c r="K88" i="320"/>
  <c r="BT24" i="320"/>
  <c r="F87" i="319"/>
  <c r="H99" i="319"/>
  <c r="H98" i="319"/>
  <c r="H97" i="319"/>
  <c r="H89" i="319"/>
  <c r="F88" i="319"/>
  <c r="F86" i="319"/>
  <c r="F91" i="319"/>
  <c r="H90" i="319"/>
  <c r="F96" i="319"/>
  <c r="BK79" i="319"/>
  <c r="BJ79" i="319"/>
  <c r="BL79" i="319"/>
  <c r="BK81" i="325"/>
  <c r="BJ81" i="325"/>
  <c r="BL81" i="325"/>
  <c r="CQ23" i="321"/>
  <c r="H82" i="325"/>
  <c r="J82" i="325" s="1"/>
  <c r="K88" i="325"/>
  <c r="BT24" i="325"/>
  <c r="C84" i="325"/>
  <c r="BD70" i="322"/>
  <c r="BB69" i="322"/>
  <c r="C83" i="322" s="1"/>
  <c r="BG68" i="322"/>
  <c r="BD67" i="322"/>
  <c r="BB70" i="322"/>
  <c r="BG69" i="322"/>
  <c r="G83" i="322" s="1"/>
  <c r="BE68" i="322"/>
  <c r="BD69" i="322"/>
  <c r="D83" i="322" s="1"/>
  <c r="H83" i="322" s="1"/>
  <c r="J83" i="322" s="1"/>
  <c r="BB67" i="322"/>
  <c r="BG70" i="322"/>
  <c r="BD68" i="322"/>
  <c r="BG67" i="322"/>
  <c r="BE69" i="322"/>
  <c r="E83" i="322" s="1"/>
  <c r="BB68" i="322"/>
  <c r="BT37" i="322" s="1"/>
  <c r="CA39" i="322" s="1"/>
  <c r="CF35" i="322" s="1"/>
  <c r="BE67" i="322"/>
  <c r="BE70" i="322"/>
  <c r="K88" i="322"/>
  <c r="BT24" i="322"/>
  <c r="C84" i="322"/>
  <c r="H95" i="318"/>
  <c r="H93" i="318"/>
  <c r="H91" i="318"/>
  <c r="F89" i="318"/>
  <c r="C87" i="318"/>
  <c r="C86" i="318"/>
  <c r="H94" i="318"/>
  <c r="C88" i="318"/>
  <c r="F90" i="318"/>
  <c r="H92" i="318"/>
  <c r="K87" i="318"/>
  <c r="BT16" i="318"/>
  <c r="C96" i="321"/>
  <c r="C95" i="321"/>
  <c r="C91" i="321"/>
  <c r="D87" i="321"/>
  <c r="C94" i="321"/>
  <c r="D99" i="321"/>
  <c r="D89" i="321"/>
  <c r="D98" i="321"/>
  <c r="C92" i="321"/>
  <c r="D100" i="321"/>
  <c r="H82" i="319"/>
  <c r="J82" i="319" s="1"/>
  <c r="BA83" i="319" s="1"/>
  <c r="BL81" i="323"/>
  <c r="BK81" i="323"/>
  <c r="BJ81" i="323"/>
  <c r="CQ23" i="323"/>
  <c r="F98" i="324"/>
  <c r="F97" i="324"/>
  <c r="F93" i="324"/>
  <c r="H87" i="324"/>
  <c r="F94" i="324"/>
  <c r="H88" i="324"/>
  <c r="F92" i="324"/>
  <c r="H86" i="324"/>
  <c r="H100" i="324"/>
  <c r="H96" i="324"/>
  <c r="H80" i="325"/>
  <c r="J80" i="325" s="1"/>
  <c r="H94" i="323"/>
  <c r="C88" i="323"/>
  <c r="C86" i="323"/>
  <c r="H92" i="323"/>
  <c r="F90" i="323"/>
  <c r="H95" i="323"/>
  <c r="H93" i="323"/>
  <c r="H91" i="323"/>
  <c r="F89" i="323"/>
  <c r="C87" i="323"/>
  <c r="K87" i="323"/>
  <c r="BT16" i="323"/>
  <c r="H84" i="320"/>
  <c r="BT32" i="320"/>
  <c r="H99" i="318"/>
  <c r="H98" i="318"/>
  <c r="H97" i="318"/>
  <c r="H89" i="318"/>
  <c r="F88" i="318"/>
  <c r="F86" i="318"/>
  <c r="F96" i="318"/>
  <c r="F91" i="318"/>
  <c r="H90" i="318"/>
  <c r="F87" i="318"/>
  <c r="H83" i="318"/>
  <c r="J83" i="318" s="1"/>
  <c r="H84" i="318"/>
  <c r="BT32" i="318"/>
  <c r="F96" i="324"/>
  <c r="F91" i="324"/>
  <c r="H90" i="324"/>
  <c r="H99" i="324"/>
  <c r="F87" i="324"/>
  <c r="H98" i="324"/>
  <c r="H89" i="324"/>
  <c r="F88" i="324"/>
  <c r="H97" i="324"/>
  <c r="F86" i="324"/>
  <c r="H79" i="324"/>
  <c r="J79" i="324" s="1"/>
  <c r="F84" i="324"/>
  <c r="BT40" i="324"/>
  <c r="F87" i="320"/>
  <c r="H99" i="320"/>
  <c r="H98" i="320"/>
  <c r="H97" i="320"/>
  <c r="H89" i="320"/>
  <c r="F88" i="320"/>
  <c r="F86" i="320"/>
  <c r="F91" i="320"/>
  <c r="H90" i="320"/>
  <c r="F96" i="320"/>
  <c r="H81" i="325"/>
  <c r="J81" i="325" s="1"/>
  <c r="F100" i="325"/>
  <c r="F99" i="325"/>
  <c r="F95" i="325"/>
  <c r="D92" i="325"/>
  <c r="C90" i="325"/>
  <c r="D86" i="325"/>
  <c r="D97" i="325"/>
  <c r="D96" i="325"/>
  <c r="D93" i="325"/>
  <c r="C89" i="325"/>
  <c r="H95" i="325"/>
  <c r="H93" i="325"/>
  <c r="H91" i="325"/>
  <c r="F89" i="325"/>
  <c r="C87" i="325"/>
  <c r="H94" i="325"/>
  <c r="C88" i="325"/>
  <c r="C86" i="325"/>
  <c r="F90" i="325"/>
  <c r="H92" i="325"/>
  <c r="H78" i="325"/>
  <c r="J78" i="325" s="1"/>
  <c r="BL83" i="321"/>
  <c r="BK83" i="321"/>
  <c r="BJ83" i="321"/>
  <c r="C100" i="321"/>
  <c r="C99" i="321"/>
  <c r="C98" i="321"/>
  <c r="C97" i="321"/>
  <c r="C93" i="321"/>
  <c r="D91" i="321"/>
  <c r="D94" i="321"/>
  <c r="D90" i="321"/>
  <c r="D88" i="321"/>
  <c r="D95" i="321"/>
  <c r="H83" i="321"/>
  <c r="J83" i="321" s="1"/>
  <c r="BA79" i="321" s="1"/>
  <c r="H100" i="317"/>
  <c r="H96" i="317"/>
  <c r="F92" i="317"/>
  <c r="F98" i="317"/>
  <c r="F97" i="317"/>
  <c r="F93" i="317"/>
  <c r="H87" i="317"/>
  <c r="F94" i="317"/>
  <c r="H88" i="317"/>
  <c r="H86" i="317"/>
  <c r="BK78" i="317"/>
  <c r="BJ78" i="317"/>
  <c r="BL78" i="317"/>
  <c r="H95" i="317"/>
  <c r="H93" i="317"/>
  <c r="H91" i="317"/>
  <c r="F89" i="317"/>
  <c r="C87" i="317"/>
  <c r="H94" i="317"/>
  <c r="C88" i="317"/>
  <c r="C86" i="317"/>
  <c r="H92" i="317"/>
  <c r="F90" i="317"/>
  <c r="CQ23" i="316"/>
  <c r="D95" i="316"/>
  <c r="C100" i="316"/>
  <c r="C99" i="316"/>
  <c r="C98" i="316"/>
  <c r="C97" i="316"/>
  <c r="C93" i="316"/>
  <c r="D91" i="316"/>
  <c r="D94" i="316"/>
  <c r="D90" i="316"/>
  <c r="D88" i="316"/>
  <c r="BL80" i="317"/>
  <c r="BK80" i="317"/>
  <c r="BJ80" i="317"/>
  <c r="BL83" i="316"/>
  <c r="BK83" i="316"/>
  <c r="BJ83" i="316"/>
  <c r="D84" i="317"/>
  <c r="K89" i="317"/>
  <c r="BT20" i="317"/>
  <c r="BA83" i="315"/>
  <c r="BA80" i="315"/>
  <c r="BA79" i="315"/>
  <c r="BA81" i="315"/>
  <c r="BA82" i="315"/>
  <c r="BA78" i="315"/>
  <c r="K87" i="317"/>
  <c r="BT16" i="317"/>
  <c r="H83" i="316"/>
  <c r="J83" i="316" s="1"/>
  <c r="BA79" i="316" s="1"/>
  <c r="H84" i="316"/>
  <c r="BT32" i="316"/>
  <c r="H80" i="317"/>
  <c r="J80" i="317" s="1"/>
  <c r="BA80" i="317" s="1"/>
  <c r="BA81" i="316"/>
  <c r="BA82" i="314"/>
  <c r="BA78" i="314"/>
  <c r="BA83" i="314"/>
  <c r="BA80" i="314"/>
  <c r="BA79" i="314"/>
  <c r="BA81" i="314"/>
  <c r="CQ23" i="313"/>
  <c r="BK83" i="313"/>
  <c r="BJ83" i="313"/>
  <c r="BL83" i="313"/>
  <c r="BA78" i="312"/>
  <c r="BA83" i="312"/>
  <c r="BA80" i="312"/>
  <c r="BA79" i="312"/>
  <c r="BA81" i="312"/>
  <c r="BA82" i="312"/>
  <c r="K90" i="313"/>
  <c r="BT36" i="313"/>
  <c r="F84" i="313"/>
  <c r="BT40" i="313"/>
  <c r="BL82" i="313"/>
  <c r="BK82" i="313"/>
  <c r="BJ82" i="313"/>
  <c r="BL79" i="312"/>
  <c r="BK79" i="312"/>
  <c r="BJ79" i="312"/>
  <c r="CQ23" i="312"/>
  <c r="H83" i="313"/>
  <c r="J83" i="313" s="1"/>
  <c r="BA79" i="313" s="1"/>
  <c r="C91" i="313"/>
  <c r="D87" i="313"/>
  <c r="C94" i="313"/>
  <c r="D100" i="313"/>
  <c r="D99" i="313"/>
  <c r="D98" i="313"/>
  <c r="C92" i="313"/>
  <c r="D89" i="313"/>
  <c r="C96" i="313"/>
  <c r="C95" i="313"/>
  <c r="H82" i="313"/>
  <c r="J82" i="313" s="1"/>
  <c r="BA83" i="313" s="1"/>
  <c r="H79" i="313"/>
  <c r="J79" i="313" s="1"/>
  <c r="H100" i="313"/>
  <c r="H96" i="313"/>
  <c r="F92" i="313"/>
  <c r="F98" i="313"/>
  <c r="F97" i="313"/>
  <c r="F93" i="313"/>
  <c r="H87" i="313"/>
  <c r="F94" i="313"/>
  <c r="H88" i="313"/>
  <c r="H86" i="313"/>
  <c r="H84" i="312"/>
  <c r="BT32" i="312"/>
  <c r="BA78" i="313"/>
  <c r="H84" i="313"/>
  <c r="BT32" i="313"/>
  <c r="D94" i="313"/>
  <c r="D90" i="313"/>
  <c r="D88" i="313"/>
  <c r="D95" i="313"/>
  <c r="C100" i="313"/>
  <c r="C99" i="313"/>
  <c r="C98" i="313"/>
  <c r="C97" i="313"/>
  <c r="C93" i="313"/>
  <c r="D91" i="313"/>
  <c r="BK81" i="313"/>
  <c r="BJ81" i="313"/>
  <c r="BL81" i="313"/>
  <c r="F100" i="313"/>
  <c r="F99" i="313"/>
  <c r="F95" i="313"/>
  <c r="D92" i="313"/>
  <c r="C90" i="313"/>
  <c r="D86" i="313"/>
  <c r="D97" i="313"/>
  <c r="D96" i="313"/>
  <c r="D93" i="313"/>
  <c r="C89" i="313"/>
  <c r="K88" i="312"/>
  <c r="C84" i="312"/>
  <c r="BT24" i="312"/>
  <c r="BJ79" i="313"/>
  <c r="BL79" i="313"/>
  <c r="BK79" i="313"/>
  <c r="H99" i="313"/>
  <c r="H98" i="313"/>
  <c r="H97" i="313"/>
  <c r="H89" i="313"/>
  <c r="F88" i="313"/>
  <c r="F86" i="313"/>
  <c r="F96" i="313"/>
  <c r="F91" i="313"/>
  <c r="H90" i="313"/>
  <c r="F87" i="313"/>
  <c r="BL83" i="312"/>
  <c r="BK83" i="312"/>
  <c r="BJ83" i="312"/>
  <c r="F91" i="312"/>
  <c r="H90" i="312"/>
  <c r="F87" i="312"/>
  <c r="H99" i="312"/>
  <c r="H98" i="312"/>
  <c r="H97" i="312"/>
  <c r="H89" i="312"/>
  <c r="F88" i="312"/>
  <c r="F86" i="312"/>
  <c r="F96" i="312"/>
  <c r="K88" i="313"/>
  <c r="C84" i="313"/>
  <c r="BT24" i="313"/>
  <c r="BJ80" i="313"/>
  <c r="BL80" i="313"/>
  <c r="BK80" i="313"/>
  <c r="D95" i="312"/>
  <c r="C100" i="312"/>
  <c r="C99" i="312"/>
  <c r="C98" i="312"/>
  <c r="C97" i="312"/>
  <c r="C93" i="312"/>
  <c r="D91" i="312"/>
  <c r="D94" i="312"/>
  <c r="D90" i="312"/>
  <c r="D88" i="312"/>
  <c r="H82" i="311"/>
  <c r="J82" i="311" s="1"/>
  <c r="BA80" i="311" s="1"/>
  <c r="H79" i="311"/>
  <c r="J79" i="311" s="1"/>
  <c r="H83" i="311"/>
  <c r="J83" i="311" s="1"/>
  <c r="D94" i="311"/>
  <c r="D90" i="311"/>
  <c r="D88" i="311"/>
  <c r="D95" i="311"/>
  <c r="C100" i="311"/>
  <c r="C99" i="311"/>
  <c r="D91" i="311"/>
  <c r="C98" i="311"/>
  <c r="C97" i="311"/>
  <c r="C93" i="311"/>
  <c r="BA81" i="311"/>
  <c r="BA83" i="311"/>
  <c r="BL82" i="311"/>
  <c r="BK82" i="311"/>
  <c r="BJ82" i="311"/>
  <c r="C91" i="311"/>
  <c r="D87" i="311"/>
  <c r="C94" i="311"/>
  <c r="D100" i="311"/>
  <c r="D99" i="311"/>
  <c r="D98" i="311"/>
  <c r="C92" i="311"/>
  <c r="D89" i="311"/>
  <c r="C96" i="311"/>
  <c r="C95" i="311"/>
  <c r="K88" i="311"/>
  <c r="C84" i="311"/>
  <c r="BT24" i="311"/>
  <c r="CQ23" i="311"/>
  <c r="F84" i="311"/>
  <c r="BT40" i="311"/>
  <c r="BJ79" i="311"/>
  <c r="BL79" i="311"/>
  <c r="BK79" i="311"/>
  <c r="H99" i="311"/>
  <c r="H98" i="311"/>
  <c r="H97" i="311"/>
  <c r="H89" i="311"/>
  <c r="F88" i="311"/>
  <c r="F86" i="311"/>
  <c r="F96" i="311"/>
  <c r="F91" i="311"/>
  <c r="H90" i="311"/>
  <c r="F87" i="311"/>
  <c r="H84" i="311"/>
  <c r="BT32" i="311"/>
  <c r="BK83" i="311"/>
  <c r="BJ83" i="311"/>
  <c r="BL83" i="311"/>
  <c r="H83" i="307"/>
  <c r="BJ81" i="307"/>
  <c r="H81" i="307"/>
  <c r="BL81" i="307"/>
  <c r="BK81" i="307"/>
  <c r="K88" i="307"/>
  <c r="C84" i="307"/>
  <c r="BT24" i="307"/>
  <c r="CA22" i="307" s="1"/>
  <c r="CF19" i="307" s="1"/>
  <c r="H99" i="307"/>
  <c r="H98" i="307"/>
  <c r="H97" i="307"/>
  <c r="H89" i="307"/>
  <c r="F88" i="307"/>
  <c r="F86" i="307"/>
  <c r="F96" i="307"/>
  <c r="F91" i="307"/>
  <c r="H90" i="307"/>
  <c r="F87" i="307"/>
  <c r="H84" i="307"/>
  <c r="BT32" i="307"/>
  <c r="CA14" i="307" s="1"/>
  <c r="J82" i="307"/>
  <c r="BJ79" i="307"/>
  <c r="BL79" i="307"/>
  <c r="BK79" i="307"/>
  <c r="H79" i="307"/>
  <c r="J79" i="307" s="1"/>
  <c r="J83" i="307"/>
  <c r="BK83" i="307"/>
  <c r="BJ83" i="307"/>
  <c r="BL83" i="307"/>
  <c r="D94" i="307"/>
  <c r="D90" i="307"/>
  <c r="D88" i="307"/>
  <c r="D95" i="307"/>
  <c r="C100" i="307"/>
  <c r="C99" i="307"/>
  <c r="C98" i="307"/>
  <c r="C97" i="307"/>
  <c r="C93" i="307"/>
  <c r="D91" i="307"/>
  <c r="J78" i="307"/>
  <c r="J80" i="307"/>
  <c r="AQ66" i="1"/>
  <c r="AP66" i="1"/>
  <c r="AO66" i="1"/>
  <c r="AN66" i="1"/>
  <c r="AQ55" i="1"/>
  <c r="AP55" i="1"/>
  <c r="AO55" i="1"/>
  <c r="AN55" i="1"/>
  <c r="AQ44" i="1"/>
  <c r="AP44" i="1"/>
  <c r="AO44" i="1"/>
  <c r="AN44" i="1"/>
  <c r="AQ33" i="1"/>
  <c r="AP33" i="1"/>
  <c r="AO33" i="1"/>
  <c r="AN33" i="1"/>
  <c r="AQ22" i="1"/>
  <c r="AP22" i="1"/>
  <c r="AO22" i="1"/>
  <c r="AN22" i="1"/>
  <c r="BD78" i="358" l="1"/>
  <c r="BH78" i="358"/>
  <c r="BI78" i="358" s="1"/>
  <c r="BB78" i="358"/>
  <c r="BG78" i="358"/>
  <c r="BE78" i="358"/>
  <c r="BG81" i="358"/>
  <c r="BE81" i="358"/>
  <c r="BD81" i="358"/>
  <c r="BH81" i="358"/>
  <c r="BI81" i="358" s="1"/>
  <c r="BB81" i="358"/>
  <c r="BE82" i="357"/>
  <c r="BG82" i="357"/>
  <c r="BH82" i="357"/>
  <c r="BD82" i="357"/>
  <c r="BB82" i="357"/>
  <c r="BG79" i="356"/>
  <c r="BE79" i="356"/>
  <c r="BD79" i="356"/>
  <c r="BB79" i="356"/>
  <c r="BH79" i="356"/>
  <c r="BI79" i="356" s="1"/>
  <c r="BD81" i="357"/>
  <c r="BE81" i="357"/>
  <c r="BB81" i="357"/>
  <c r="BH81" i="357"/>
  <c r="BI81" i="357" s="1"/>
  <c r="BG81" i="357"/>
  <c r="BE79" i="358"/>
  <c r="BD79" i="358"/>
  <c r="BH79" i="358"/>
  <c r="BI79" i="358" s="1"/>
  <c r="BB79" i="358"/>
  <c r="BG79" i="358"/>
  <c r="BH83" i="357"/>
  <c r="BB83" i="357"/>
  <c r="BD83" i="357"/>
  <c r="BG83" i="357"/>
  <c r="BE83" i="357"/>
  <c r="BH80" i="357"/>
  <c r="BI80" i="357" s="1"/>
  <c r="BB80" i="357"/>
  <c r="BD80" i="357"/>
  <c r="BG80" i="357"/>
  <c r="BE80" i="357"/>
  <c r="BD82" i="356"/>
  <c r="BH82" i="356"/>
  <c r="BB82" i="356"/>
  <c r="BG82" i="356"/>
  <c r="BE82" i="356"/>
  <c r="BG80" i="356"/>
  <c r="BE80" i="356"/>
  <c r="BD80" i="356"/>
  <c r="BB80" i="356"/>
  <c r="BH80" i="356"/>
  <c r="BI80" i="356" s="1"/>
  <c r="BH79" i="357"/>
  <c r="BI79" i="357" s="1"/>
  <c r="BB79" i="357"/>
  <c r="BD79" i="357"/>
  <c r="BG79" i="357"/>
  <c r="BE79" i="357"/>
  <c r="BH82" i="358"/>
  <c r="BB82" i="358"/>
  <c r="BG82" i="358"/>
  <c r="BE82" i="358"/>
  <c r="BD82" i="358"/>
  <c r="BH78" i="356"/>
  <c r="BI78" i="356" s="1"/>
  <c r="BB78" i="356"/>
  <c r="BG78" i="356"/>
  <c r="BE78" i="356"/>
  <c r="BD78" i="356"/>
  <c r="BG83" i="356"/>
  <c r="BE83" i="356"/>
  <c r="BD83" i="356"/>
  <c r="BB83" i="356"/>
  <c r="BH83" i="356"/>
  <c r="BH85" i="357"/>
  <c r="BE83" i="358"/>
  <c r="BD83" i="358"/>
  <c r="BH83" i="358"/>
  <c r="BB83" i="358"/>
  <c r="BG83" i="358"/>
  <c r="BE80" i="358"/>
  <c r="BD80" i="358"/>
  <c r="BH80" i="358"/>
  <c r="BI80" i="358" s="1"/>
  <c r="BB80" i="358"/>
  <c r="BG80" i="358"/>
  <c r="BH81" i="356"/>
  <c r="BI81" i="356" s="1"/>
  <c r="BB81" i="356"/>
  <c r="BG81" i="356"/>
  <c r="BE81" i="356"/>
  <c r="BD81" i="356"/>
  <c r="BG78" i="343"/>
  <c r="BE78" i="343"/>
  <c r="BD78" i="343"/>
  <c r="BH78" i="343"/>
  <c r="BI78" i="343" s="1"/>
  <c r="BB78" i="343"/>
  <c r="BG83" i="348"/>
  <c r="BE83" i="348"/>
  <c r="BH83" i="348"/>
  <c r="BD83" i="348"/>
  <c r="BB83" i="348"/>
  <c r="BG80" i="346"/>
  <c r="BE80" i="346"/>
  <c r="BD80" i="346"/>
  <c r="BH80" i="346"/>
  <c r="BI80" i="346" s="1"/>
  <c r="BB80" i="346"/>
  <c r="BG80" i="347"/>
  <c r="BE80" i="347"/>
  <c r="BD80" i="347"/>
  <c r="BH80" i="347"/>
  <c r="BI80" i="347" s="1"/>
  <c r="BB80" i="347"/>
  <c r="BG81" i="341"/>
  <c r="BB81" i="341"/>
  <c r="BH81" i="341"/>
  <c r="BI81" i="341" s="1"/>
  <c r="BE81" i="341"/>
  <c r="BD81" i="341"/>
  <c r="BG80" i="348"/>
  <c r="BE80" i="348"/>
  <c r="BH80" i="348"/>
  <c r="BI80" i="348" s="1"/>
  <c r="BD80" i="348"/>
  <c r="BB80" i="348"/>
  <c r="BH79" i="342"/>
  <c r="BI79" i="342" s="1"/>
  <c r="BB79" i="342"/>
  <c r="BG79" i="342"/>
  <c r="BE79" i="342"/>
  <c r="BD79" i="342"/>
  <c r="BG79" i="354"/>
  <c r="BE79" i="354"/>
  <c r="BD79" i="354"/>
  <c r="BH79" i="354"/>
  <c r="BI79" i="354" s="1"/>
  <c r="BB79" i="354"/>
  <c r="BE80" i="355"/>
  <c r="BD80" i="355"/>
  <c r="BH80" i="355"/>
  <c r="BI80" i="355" s="1"/>
  <c r="BB80" i="355"/>
  <c r="BG80" i="355"/>
  <c r="BG80" i="351"/>
  <c r="BB80" i="351"/>
  <c r="BH80" i="351"/>
  <c r="BI80" i="351" s="1"/>
  <c r="BE80" i="351"/>
  <c r="BD80" i="351"/>
  <c r="BD80" i="350"/>
  <c r="BG80" i="350"/>
  <c r="BH80" i="350"/>
  <c r="BI80" i="350" s="1"/>
  <c r="BE80" i="350"/>
  <c r="BB80" i="350"/>
  <c r="BG78" i="352"/>
  <c r="BE78" i="352"/>
  <c r="BH78" i="352"/>
  <c r="BI78" i="352" s="1"/>
  <c r="BD78" i="352"/>
  <c r="BB78" i="352"/>
  <c r="BE82" i="344"/>
  <c r="BD82" i="344"/>
  <c r="BH82" i="344"/>
  <c r="BB82" i="344"/>
  <c r="BG82" i="344"/>
  <c r="BD78" i="341"/>
  <c r="BG78" i="341"/>
  <c r="BE78" i="341"/>
  <c r="BH78" i="341"/>
  <c r="BI78" i="341" s="1"/>
  <c r="BB78" i="341"/>
  <c r="BG83" i="345"/>
  <c r="BH83" i="345"/>
  <c r="BE83" i="345"/>
  <c r="BD83" i="345"/>
  <c r="BB83" i="345"/>
  <c r="BA82" i="348"/>
  <c r="BE82" i="342"/>
  <c r="BD82" i="342"/>
  <c r="BH82" i="342"/>
  <c r="BB82" i="342"/>
  <c r="BG82" i="342"/>
  <c r="BH80" i="352"/>
  <c r="BI80" i="352" s="1"/>
  <c r="BB80" i="352"/>
  <c r="BG80" i="352"/>
  <c r="BE80" i="352"/>
  <c r="BD80" i="352"/>
  <c r="H84" i="353"/>
  <c r="BT32" i="353"/>
  <c r="BA81" i="347"/>
  <c r="BH79" i="344"/>
  <c r="BI79" i="344" s="1"/>
  <c r="BB79" i="344"/>
  <c r="BG79" i="344"/>
  <c r="BE79" i="344"/>
  <c r="BD79" i="344"/>
  <c r="BA80" i="343"/>
  <c r="BA79" i="343"/>
  <c r="BA82" i="341"/>
  <c r="BA83" i="347"/>
  <c r="BA81" i="348"/>
  <c r="BE82" i="349"/>
  <c r="BD82" i="349"/>
  <c r="BH82" i="349"/>
  <c r="BB82" i="349"/>
  <c r="BG82" i="349"/>
  <c r="BA83" i="354"/>
  <c r="BA80" i="354"/>
  <c r="BA78" i="347"/>
  <c r="BA78" i="351"/>
  <c r="BA83" i="351"/>
  <c r="BA78" i="355"/>
  <c r="BA82" i="346"/>
  <c r="BA83" i="346"/>
  <c r="BA79" i="350"/>
  <c r="BA83" i="350"/>
  <c r="BA78" i="342"/>
  <c r="BE82" i="352"/>
  <c r="BD82" i="352"/>
  <c r="BH82" i="352"/>
  <c r="BG82" i="352"/>
  <c r="BB82" i="352"/>
  <c r="BH83" i="352"/>
  <c r="BB83" i="352"/>
  <c r="BG83" i="352"/>
  <c r="BE83" i="352"/>
  <c r="BD83" i="352"/>
  <c r="H83" i="353"/>
  <c r="J83" i="353" s="1"/>
  <c r="BA83" i="353" s="1"/>
  <c r="BL83" i="353"/>
  <c r="BK83" i="353"/>
  <c r="BJ83" i="353"/>
  <c r="BH80" i="344"/>
  <c r="BI80" i="344" s="1"/>
  <c r="BB80" i="344"/>
  <c r="BG80" i="344"/>
  <c r="BE80" i="344"/>
  <c r="BD80" i="344"/>
  <c r="BA82" i="343"/>
  <c r="BA79" i="341"/>
  <c r="BH80" i="342"/>
  <c r="BI80" i="342" s="1"/>
  <c r="BB80" i="342"/>
  <c r="BG80" i="342"/>
  <c r="BE80" i="342"/>
  <c r="BD80" i="342"/>
  <c r="BA82" i="347"/>
  <c r="BA79" i="348"/>
  <c r="BA78" i="354"/>
  <c r="BA82" i="354"/>
  <c r="BG80" i="345"/>
  <c r="BD80" i="345"/>
  <c r="BB80" i="345"/>
  <c r="BH80" i="345"/>
  <c r="BI80" i="345" s="1"/>
  <c r="BE80" i="345"/>
  <c r="BA82" i="351"/>
  <c r="BA83" i="355"/>
  <c r="BA82" i="355"/>
  <c r="BA81" i="346"/>
  <c r="BA81" i="350"/>
  <c r="BA82" i="350"/>
  <c r="BG78" i="349"/>
  <c r="BE78" i="349"/>
  <c r="BD78" i="349"/>
  <c r="BH78" i="349"/>
  <c r="BI78" i="349" s="1"/>
  <c r="BB78" i="349"/>
  <c r="BH83" i="344"/>
  <c r="BB83" i="344"/>
  <c r="BG83" i="344"/>
  <c r="BE83" i="344"/>
  <c r="BD83" i="344"/>
  <c r="BE83" i="341"/>
  <c r="BB83" i="341"/>
  <c r="BH83" i="341"/>
  <c r="BG83" i="341"/>
  <c r="BD83" i="341"/>
  <c r="BA81" i="354"/>
  <c r="BH81" i="345"/>
  <c r="BI81" i="345" s="1"/>
  <c r="BB81" i="345"/>
  <c r="BG81" i="345"/>
  <c r="BE81" i="345"/>
  <c r="BD81" i="345"/>
  <c r="BH80" i="349"/>
  <c r="BI80" i="349" s="1"/>
  <c r="BB80" i="349"/>
  <c r="BG80" i="349"/>
  <c r="BE80" i="349"/>
  <c r="BD80" i="349"/>
  <c r="BA79" i="351"/>
  <c r="BA79" i="355"/>
  <c r="BA81" i="355"/>
  <c r="BA79" i="346"/>
  <c r="BA78" i="350"/>
  <c r="BA79" i="347"/>
  <c r="BD81" i="352"/>
  <c r="BH81" i="352"/>
  <c r="BI81" i="352" s="1"/>
  <c r="BB81" i="352"/>
  <c r="BG81" i="352"/>
  <c r="BE81" i="352"/>
  <c r="D95" i="353"/>
  <c r="C100" i="353"/>
  <c r="C99" i="353"/>
  <c r="C98" i="353"/>
  <c r="C97" i="353"/>
  <c r="C93" i="353"/>
  <c r="D91" i="353"/>
  <c r="D94" i="353"/>
  <c r="D90" i="353"/>
  <c r="D88" i="353"/>
  <c r="BH83" i="343"/>
  <c r="BB83" i="343"/>
  <c r="BG83" i="343"/>
  <c r="BE83" i="343"/>
  <c r="BD83" i="343"/>
  <c r="BA78" i="353"/>
  <c r="BA79" i="353"/>
  <c r="BA82" i="353"/>
  <c r="BD81" i="342"/>
  <c r="BH81" i="342"/>
  <c r="BI81" i="342" s="1"/>
  <c r="BB81" i="342"/>
  <c r="BG81" i="342"/>
  <c r="BE81" i="342"/>
  <c r="BH83" i="342"/>
  <c r="BB83" i="342"/>
  <c r="BG83" i="342"/>
  <c r="BE83" i="342"/>
  <c r="BD83" i="342"/>
  <c r="BH79" i="352"/>
  <c r="BI79" i="352" s="1"/>
  <c r="BB79" i="352"/>
  <c r="BG79" i="352"/>
  <c r="BE79" i="352"/>
  <c r="BD79" i="352"/>
  <c r="BG78" i="345"/>
  <c r="BE78" i="345"/>
  <c r="BD78" i="345"/>
  <c r="BH78" i="345"/>
  <c r="BI78" i="345" s="1"/>
  <c r="BB78" i="345"/>
  <c r="BD81" i="349"/>
  <c r="BH81" i="349"/>
  <c r="BI81" i="349" s="1"/>
  <c r="BB81" i="349"/>
  <c r="BG81" i="349"/>
  <c r="BE81" i="349"/>
  <c r="BD81" i="344"/>
  <c r="BH81" i="344"/>
  <c r="BI81" i="344" s="1"/>
  <c r="BB81" i="344"/>
  <c r="BG81" i="344"/>
  <c r="BE81" i="344"/>
  <c r="BG78" i="344"/>
  <c r="BE78" i="344"/>
  <c r="BD78" i="344"/>
  <c r="BB78" i="344"/>
  <c r="BH78" i="344"/>
  <c r="BI78" i="344" s="1"/>
  <c r="BA81" i="343"/>
  <c r="BA80" i="341"/>
  <c r="BD82" i="345"/>
  <c r="BB82" i="345"/>
  <c r="BH82" i="345"/>
  <c r="BG82" i="345"/>
  <c r="BE82" i="345"/>
  <c r="BA78" i="348"/>
  <c r="BA81" i="351"/>
  <c r="BA78" i="346"/>
  <c r="BD78" i="330"/>
  <c r="BH78" i="330"/>
  <c r="BI78" i="330" s="1"/>
  <c r="BB78" i="330"/>
  <c r="BG78" i="330"/>
  <c r="BE78" i="330"/>
  <c r="BG81" i="340"/>
  <c r="BE81" i="340"/>
  <c r="BD81" i="340"/>
  <c r="BH81" i="340"/>
  <c r="BI81" i="340" s="1"/>
  <c r="BB81" i="340"/>
  <c r="BG79" i="335"/>
  <c r="BE79" i="335"/>
  <c r="BD79" i="335"/>
  <c r="BH79" i="335"/>
  <c r="BI79" i="335" s="1"/>
  <c r="BB79" i="335"/>
  <c r="BA83" i="334"/>
  <c r="BA80" i="334"/>
  <c r="BA79" i="334"/>
  <c r="BA81" i="334"/>
  <c r="BA82" i="334"/>
  <c r="BA78" i="334"/>
  <c r="BE79" i="331"/>
  <c r="BD79" i="331"/>
  <c r="BH79" i="331"/>
  <c r="BI79" i="331" s="1"/>
  <c r="BB79" i="331"/>
  <c r="BG79" i="331"/>
  <c r="BH82" i="331"/>
  <c r="BB82" i="331"/>
  <c r="BG82" i="331"/>
  <c r="BE82" i="331"/>
  <c r="BD82" i="331"/>
  <c r="BG79" i="332"/>
  <c r="BH79" i="332"/>
  <c r="BI79" i="332" s="1"/>
  <c r="BB79" i="332"/>
  <c r="BE79" i="332"/>
  <c r="BD79" i="332"/>
  <c r="BE82" i="336"/>
  <c r="BD82" i="336"/>
  <c r="BH82" i="336"/>
  <c r="BB82" i="336"/>
  <c r="BG82" i="336"/>
  <c r="BH80" i="339"/>
  <c r="BI80" i="339" s="1"/>
  <c r="BB80" i="339"/>
  <c r="BG80" i="339"/>
  <c r="BE80" i="339"/>
  <c r="BD80" i="339"/>
  <c r="BE81" i="329"/>
  <c r="BD81" i="329"/>
  <c r="BH81" i="329"/>
  <c r="BI81" i="329" s="1"/>
  <c r="BB81" i="329"/>
  <c r="BG81" i="329"/>
  <c r="BH78" i="329"/>
  <c r="BI78" i="329" s="1"/>
  <c r="BB78" i="329"/>
  <c r="BG78" i="329"/>
  <c r="BE78" i="329"/>
  <c r="BD78" i="329"/>
  <c r="BA83" i="340"/>
  <c r="BA79" i="330"/>
  <c r="BA82" i="330"/>
  <c r="BG79" i="337"/>
  <c r="BE79" i="337"/>
  <c r="BH79" i="337"/>
  <c r="BI79" i="337" s="1"/>
  <c r="BD79" i="337"/>
  <c r="BB79" i="337"/>
  <c r="BA78" i="335"/>
  <c r="BA80" i="335"/>
  <c r="BD79" i="338"/>
  <c r="BH79" i="338"/>
  <c r="BI79" i="338" s="1"/>
  <c r="BB79" i="338"/>
  <c r="BG79" i="338"/>
  <c r="BE79" i="338"/>
  <c r="BE81" i="338"/>
  <c r="BG81" i="338"/>
  <c r="BB81" i="338"/>
  <c r="BH81" i="338"/>
  <c r="BI81" i="338" s="1"/>
  <c r="BD81" i="338"/>
  <c r="BE80" i="331"/>
  <c r="BD80" i="331"/>
  <c r="BH80" i="331"/>
  <c r="BI80" i="331" s="1"/>
  <c r="BB80" i="331"/>
  <c r="BG80" i="331"/>
  <c r="BG81" i="331"/>
  <c r="BE81" i="331"/>
  <c r="BD81" i="331"/>
  <c r="BH81" i="331"/>
  <c r="BI81" i="331" s="1"/>
  <c r="BB81" i="331"/>
  <c r="BG78" i="336"/>
  <c r="BE78" i="336"/>
  <c r="BD78" i="336"/>
  <c r="BH78" i="336"/>
  <c r="BI78" i="336" s="1"/>
  <c r="BB78" i="336"/>
  <c r="BH81" i="332"/>
  <c r="BI81" i="332" s="1"/>
  <c r="BB81" i="332"/>
  <c r="BD81" i="332"/>
  <c r="BE81" i="332"/>
  <c r="BG81" i="332"/>
  <c r="BG80" i="332"/>
  <c r="BH80" i="332"/>
  <c r="BI80" i="332" s="1"/>
  <c r="BB80" i="332"/>
  <c r="BE80" i="332"/>
  <c r="BD80" i="332"/>
  <c r="BE82" i="339"/>
  <c r="BD82" i="339"/>
  <c r="BH82" i="339"/>
  <c r="BB82" i="339"/>
  <c r="BG82" i="339"/>
  <c r="BH83" i="339"/>
  <c r="BB83" i="339"/>
  <c r="BG83" i="339"/>
  <c r="BE83" i="339"/>
  <c r="BD83" i="339"/>
  <c r="BA80" i="333"/>
  <c r="BA78" i="333"/>
  <c r="BA79" i="333"/>
  <c r="BA81" i="333"/>
  <c r="BA82" i="333"/>
  <c r="BA83" i="333"/>
  <c r="BD79" i="329"/>
  <c r="BH79" i="329"/>
  <c r="BI79" i="329" s="1"/>
  <c r="BB79" i="329"/>
  <c r="BG79" i="329"/>
  <c r="BE79" i="329"/>
  <c r="BG82" i="329"/>
  <c r="BE82" i="329"/>
  <c r="BD82" i="329"/>
  <c r="BH82" i="329"/>
  <c r="BB82" i="329"/>
  <c r="BA78" i="340"/>
  <c r="BA80" i="330"/>
  <c r="BA81" i="330"/>
  <c r="BH80" i="337"/>
  <c r="BI80" i="337" s="1"/>
  <c r="BG80" i="337"/>
  <c r="BE80" i="337"/>
  <c r="BD80" i="337"/>
  <c r="BB80" i="337"/>
  <c r="BA82" i="335"/>
  <c r="BA83" i="335"/>
  <c r="BD80" i="338"/>
  <c r="BE80" i="338"/>
  <c r="BG80" i="338"/>
  <c r="BB80" i="338"/>
  <c r="BH80" i="338"/>
  <c r="BI80" i="338" s="1"/>
  <c r="BG82" i="338"/>
  <c r="BH82" i="338"/>
  <c r="BB82" i="338"/>
  <c r="BE82" i="338"/>
  <c r="BD82" i="338"/>
  <c r="BE83" i="331"/>
  <c r="BD83" i="331"/>
  <c r="BH83" i="331"/>
  <c r="BB83" i="331"/>
  <c r="BG83" i="331"/>
  <c r="BD81" i="336"/>
  <c r="BH81" i="336"/>
  <c r="BI81" i="336" s="1"/>
  <c r="BB81" i="336"/>
  <c r="BG81" i="336"/>
  <c r="BE81" i="336"/>
  <c r="BD82" i="332"/>
  <c r="BH82" i="332"/>
  <c r="BB82" i="332"/>
  <c r="BE82" i="332"/>
  <c r="BG82" i="332"/>
  <c r="BG83" i="332"/>
  <c r="BE83" i="332"/>
  <c r="BH83" i="332"/>
  <c r="BB83" i="332"/>
  <c r="BD83" i="332"/>
  <c r="BD81" i="339"/>
  <c r="BH81" i="339"/>
  <c r="BI81" i="339" s="1"/>
  <c r="BB81" i="339"/>
  <c r="BG81" i="339"/>
  <c r="BE81" i="339"/>
  <c r="BG78" i="339"/>
  <c r="BE78" i="339"/>
  <c r="BD78" i="339"/>
  <c r="BH78" i="339"/>
  <c r="BI78" i="339" s="1"/>
  <c r="BB78" i="339"/>
  <c r="BD80" i="329"/>
  <c r="BH80" i="329"/>
  <c r="BI80" i="329" s="1"/>
  <c r="BB80" i="329"/>
  <c r="BG80" i="329"/>
  <c r="BE80" i="329"/>
  <c r="BA79" i="340"/>
  <c r="BA82" i="340"/>
  <c r="BA83" i="330"/>
  <c r="BE78" i="337"/>
  <c r="BD78" i="337"/>
  <c r="BB78" i="337"/>
  <c r="BH78" i="337"/>
  <c r="BI78" i="337" s="1"/>
  <c r="BG78" i="337"/>
  <c r="BD83" i="337"/>
  <c r="BH83" i="337"/>
  <c r="BB83" i="337"/>
  <c r="BG83" i="337"/>
  <c r="BE83" i="337"/>
  <c r="BA81" i="335"/>
  <c r="BD83" i="338"/>
  <c r="BE83" i="338"/>
  <c r="BG83" i="338"/>
  <c r="BB83" i="338"/>
  <c r="BH83" i="338"/>
  <c r="BD78" i="331"/>
  <c r="BH78" i="331"/>
  <c r="BI78" i="331" s="1"/>
  <c r="BH85" i="331" s="1"/>
  <c r="BB78" i="331"/>
  <c r="BG78" i="331"/>
  <c r="BE78" i="331"/>
  <c r="BE78" i="332"/>
  <c r="BG78" i="332"/>
  <c r="BB78" i="332"/>
  <c r="BH78" i="332"/>
  <c r="BI78" i="332" s="1"/>
  <c r="BH85" i="332" s="1"/>
  <c r="BD78" i="332"/>
  <c r="BH83" i="336"/>
  <c r="BB83" i="336"/>
  <c r="BG83" i="336"/>
  <c r="BE83" i="336"/>
  <c r="BD83" i="336"/>
  <c r="BH79" i="339"/>
  <c r="BI79" i="339" s="1"/>
  <c r="BB79" i="339"/>
  <c r="BG79" i="339"/>
  <c r="BE79" i="339"/>
  <c r="BD79" i="339"/>
  <c r="BD83" i="329"/>
  <c r="BH83" i="329"/>
  <c r="BB83" i="329"/>
  <c r="BG83" i="329"/>
  <c r="BE83" i="329"/>
  <c r="BA80" i="340"/>
  <c r="BE81" i="337"/>
  <c r="BD81" i="337"/>
  <c r="BH81" i="337"/>
  <c r="BI81" i="337" s="1"/>
  <c r="BB81" i="337"/>
  <c r="BG81" i="337"/>
  <c r="BG82" i="337"/>
  <c r="BE82" i="337"/>
  <c r="BD82" i="337"/>
  <c r="BH82" i="337"/>
  <c r="BB82" i="337"/>
  <c r="BH78" i="338"/>
  <c r="BI78" i="338" s="1"/>
  <c r="BH85" i="338" s="1"/>
  <c r="BB78" i="338"/>
  <c r="BG78" i="338"/>
  <c r="BE78" i="338"/>
  <c r="BD78" i="338"/>
  <c r="BH80" i="336"/>
  <c r="BI80" i="336" s="1"/>
  <c r="BB80" i="336"/>
  <c r="BG80" i="336"/>
  <c r="BE80" i="336"/>
  <c r="BD80" i="336"/>
  <c r="BE79" i="328"/>
  <c r="BD79" i="328"/>
  <c r="BH79" i="328"/>
  <c r="BI79" i="328" s="1"/>
  <c r="BB79" i="328"/>
  <c r="BG79" i="328"/>
  <c r="BH82" i="328"/>
  <c r="BB82" i="328"/>
  <c r="BG82" i="328"/>
  <c r="BE82" i="328"/>
  <c r="BD82" i="328"/>
  <c r="BA83" i="328"/>
  <c r="BA81" i="328"/>
  <c r="BA80" i="328"/>
  <c r="BA78" i="328"/>
  <c r="BG81" i="327"/>
  <c r="BE81" i="327"/>
  <c r="BD81" i="327"/>
  <c r="BH81" i="327"/>
  <c r="BI81" i="327" s="1"/>
  <c r="BH85" i="327" s="1"/>
  <c r="BB81" i="327"/>
  <c r="BE83" i="327"/>
  <c r="BD83" i="327"/>
  <c r="BH83" i="327"/>
  <c r="BB83" i="327"/>
  <c r="BG83" i="327"/>
  <c r="BE80" i="326"/>
  <c r="BD80" i="326"/>
  <c r="BH80" i="326"/>
  <c r="BI80" i="326" s="1"/>
  <c r="BB80" i="326"/>
  <c r="BG80" i="326"/>
  <c r="BA78" i="326"/>
  <c r="BA79" i="326"/>
  <c r="BA82" i="326"/>
  <c r="BA83" i="326"/>
  <c r="BA81" i="326"/>
  <c r="BG83" i="319"/>
  <c r="BE83" i="319"/>
  <c r="BB83" i="319"/>
  <c r="BH83" i="319"/>
  <c r="BD83" i="319"/>
  <c r="BE80" i="320"/>
  <c r="BB80" i="320"/>
  <c r="BH80" i="320"/>
  <c r="BI80" i="320" s="1"/>
  <c r="BG80" i="320"/>
  <c r="BD80" i="320"/>
  <c r="BD82" i="321"/>
  <c r="BH82" i="321"/>
  <c r="BB82" i="321"/>
  <c r="BG82" i="321"/>
  <c r="BE82" i="321"/>
  <c r="BG79" i="321"/>
  <c r="BE79" i="321"/>
  <c r="BD79" i="321"/>
  <c r="BH79" i="321"/>
  <c r="BI79" i="321" s="1"/>
  <c r="BB79" i="321"/>
  <c r="BE80" i="318"/>
  <c r="BD80" i="318"/>
  <c r="BH80" i="318"/>
  <c r="BI80" i="318" s="1"/>
  <c r="BB80" i="318"/>
  <c r="BG80" i="318"/>
  <c r="BA78" i="321"/>
  <c r="CK24" i="322"/>
  <c r="D94" i="322"/>
  <c r="D90" i="322"/>
  <c r="D88" i="322"/>
  <c r="C100" i="322"/>
  <c r="C98" i="322"/>
  <c r="D95" i="322"/>
  <c r="C99" i="322"/>
  <c r="C93" i="322"/>
  <c r="C97" i="322"/>
  <c r="D91" i="322"/>
  <c r="BA81" i="319"/>
  <c r="BH80" i="323"/>
  <c r="BI80" i="323" s="1"/>
  <c r="BB80" i="323"/>
  <c r="BG80" i="323"/>
  <c r="BE80" i="323"/>
  <c r="BD80" i="323"/>
  <c r="BA81" i="322"/>
  <c r="BA79" i="322"/>
  <c r="BA82" i="322"/>
  <c r="BA78" i="322"/>
  <c r="BA83" i="322"/>
  <c r="BA80" i="322"/>
  <c r="BA81" i="321"/>
  <c r="BA82" i="320"/>
  <c r="BA78" i="318"/>
  <c r="BA81" i="325"/>
  <c r="BA82" i="325"/>
  <c r="BA78" i="325"/>
  <c r="BA80" i="325"/>
  <c r="BA83" i="325"/>
  <c r="BA79" i="325"/>
  <c r="BK83" i="322"/>
  <c r="BJ83" i="322"/>
  <c r="BL83" i="322"/>
  <c r="H84" i="322"/>
  <c r="BT32" i="322"/>
  <c r="BA79" i="319"/>
  <c r="BE82" i="323"/>
  <c r="BD82" i="323"/>
  <c r="BH82" i="323"/>
  <c r="BB82" i="323"/>
  <c r="BG82" i="323"/>
  <c r="BH83" i="323"/>
  <c r="BB83" i="323"/>
  <c r="BG83" i="323"/>
  <c r="BE83" i="323"/>
  <c r="BD83" i="323"/>
  <c r="BA79" i="320"/>
  <c r="BA81" i="320"/>
  <c r="BA79" i="318"/>
  <c r="BA82" i="318"/>
  <c r="BA80" i="321"/>
  <c r="BA80" i="324"/>
  <c r="BA82" i="324"/>
  <c r="BA79" i="324"/>
  <c r="BA78" i="324"/>
  <c r="BA81" i="324"/>
  <c r="BA83" i="324"/>
  <c r="BA78" i="319"/>
  <c r="BA80" i="319"/>
  <c r="BD81" i="323"/>
  <c r="BH81" i="323"/>
  <c r="BI81" i="323" s="1"/>
  <c r="BB81" i="323"/>
  <c r="BG81" i="323"/>
  <c r="BE81" i="323"/>
  <c r="BG78" i="323"/>
  <c r="BE78" i="323"/>
  <c r="BD78" i="323"/>
  <c r="BH78" i="323"/>
  <c r="BI78" i="323" s="1"/>
  <c r="BB78" i="323"/>
  <c r="BA83" i="321"/>
  <c r="BA78" i="320"/>
  <c r="BA83" i="320"/>
  <c r="BA83" i="318"/>
  <c r="BA81" i="318"/>
  <c r="BA82" i="319"/>
  <c r="BH79" i="323"/>
  <c r="BI79" i="323" s="1"/>
  <c r="BB79" i="323"/>
  <c r="BG79" i="323"/>
  <c r="BE79" i="323"/>
  <c r="BD79" i="323"/>
  <c r="BH80" i="317"/>
  <c r="BI80" i="317" s="1"/>
  <c r="BB80" i="317"/>
  <c r="BG80" i="317"/>
  <c r="BE80" i="317"/>
  <c r="BD80" i="317"/>
  <c r="BD83" i="314"/>
  <c r="BH83" i="314"/>
  <c r="BB83" i="314"/>
  <c r="BG83" i="314"/>
  <c r="BE83" i="314"/>
  <c r="BD82" i="315"/>
  <c r="BH82" i="315"/>
  <c r="BB82" i="315"/>
  <c r="BG82" i="315"/>
  <c r="BE82" i="315"/>
  <c r="BG83" i="315"/>
  <c r="BE83" i="315"/>
  <c r="BD83" i="315"/>
  <c r="BH83" i="315"/>
  <c r="BB83" i="315"/>
  <c r="BA82" i="317"/>
  <c r="BA83" i="317"/>
  <c r="BA78" i="316"/>
  <c r="BE81" i="314"/>
  <c r="BD81" i="314"/>
  <c r="BH81" i="314"/>
  <c r="BI81" i="314" s="1"/>
  <c r="BB81" i="314"/>
  <c r="BG81" i="314"/>
  <c r="BH78" i="314"/>
  <c r="BI78" i="314" s="1"/>
  <c r="BH85" i="314" s="1"/>
  <c r="BB78" i="314"/>
  <c r="BG78" i="314"/>
  <c r="BE78" i="314"/>
  <c r="BD78" i="314"/>
  <c r="BH79" i="316"/>
  <c r="BI79" i="316" s="1"/>
  <c r="BB79" i="316"/>
  <c r="BG79" i="316"/>
  <c r="BE79" i="316"/>
  <c r="BD79" i="316"/>
  <c r="BH81" i="315"/>
  <c r="BI81" i="315" s="1"/>
  <c r="BB81" i="315"/>
  <c r="BG81" i="315"/>
  <c r="BE81" i="315"/>
  <c r="BD81" i="315"/>
  <c r="BA81" i="317"/>
  <c r="BA78" i="317"/>
  <c r="BA82" i="316"/>
  <c r="BD79" i="314"/>
  <c r="BH79" i="314"/>
  <c r="BI79" i="314" s="1"/>
  <c r="BB79" i="314"/>
  <c r="BG79" i="314"/>
  <c r="BE79" i="314"/>
  <c r="BG82" i="314"/>
  <c r="BE82" i="314"/>
  <c r="BD82" i="314"/>
  <c r="BH82" i="314"/>
  <c r="BB82" i="314"/>
  <c r="BD81" i="316"/>
  <c r="BH81" i="316"/>
  <c r="BI81" i="316" s="1"/>
  <c r="BB81" i="316"/>
  <c r="BG81" i="316"/>
  <c r="BE81" i="316"/>
  <c r="BG79" i="315"/>
  <c r="BE79" i="315"/>
  <c r="BD79" i="315"/>
  <c r="BH79" i="315"/>
  <c r="BI79" i="315" s="1"/>
  <c r="BB79" i="315"/>
  <c r="BA79" i="317"/>
  <c r="BA83" i="316"/>
  <c r="BA80" i="316"/>
  <c r="BD80" i="314"/>
  <c r="BH80" i="314"/>
  <c r="BI80" i="314" s="1"/>
  <c r="BB80" i="314"/>
  <c r="BG80" i="314"/>
  <c r="BE80" i="314"/>
  <c r="BE78" i="315"/>
  <c r="BD78" i="315"/>
  <c r="BH78" i="315"/>
  <c r="BI78" i="315" s="1"/>
  <c r="BH85" i="315" s="1"/>
  <c r="BB78" i="315"/>
  <c r="BG78" i="315"/>
  <c r="BG80" i="315"/>
  <c r="BE80" i="315"/>
  <c r="BD80" i="315"/>
  <c r="BH80" i="315"/>
  <c r="BI80" i="315" s="1"/>
  <c r="BB80" i="315"/>
  <c r="BE79" i="313"/>
  <c r="BD79" i="313"/>
  <c r="BH79" i="313"/>
  <c r="BI79" i="313" s="1"/>
  <c r="BB79" i="313"/>
  <c r="BG79" i="313"/>
  <c r="BE83" i="313"/>
  <c r="BD83" i="313"/>
  <c r="BH83" i="313"/>
  <c r="BB83" i="313"/>
  <c r="BG83" i="313"/>
  <c r="BD78" i="313"/>
  <c r="BH78" i="313"/>
  <c r="BI78" i="313" s="1"/>
  <c r="BB78" i="313"/>
  <c r="BG78" i="313"/>
  <c r="BE78" i="313"/>
  <c r="BA82" i="313"/>
  <c r="BA80" i="313"/>
  <c r="BA81" i="313"/>
  <c r="BH80" i="312"/>
  <c r="BI80" i="312" s="1"/>
  <c r="BB80" i="312"/>
  <c r="BG80" i="312"/>
  <c r="BE80" i="312"/>
  <c r="BD80" i="312"/>
  <c r="BE82" i="312"/>
  <c r="BD82" i="312"/>
  <c r="BH82" i="312"/>
  <c r="BB82" i="312"/>
  <c r="BG82" i="312"/>
  <c r="BH83" i="312"/>
  <c r="BB83" i="312"/>
  <c r="BG83" i="312"/>
  <c r="BE83" i="312"/>
  <c r="BD83" i="312"/>
  <c r="BD81" i="312"/>
  <c r="BH81" i="312"/>
  <c r="BI81" i="312" s="1"/>
  <c r="BB81" i="312"/>
  <c r="BG81" i="312"/>
  <c r="BE81" i="312"/>
  <c r="BG78" i="312"/>
  <c r="BE78" i="312"/>
  <c r="BD78" i="312"/>
  <c r="BH78" i="312"/>
  <c r="BI78" i="312" s="1"/>
  <c r="BB78" i="312"/>
  <c r="BH79" i="312"/>
  <c r="BI79" i="312" s="1"/>
  <c r="BB79" i="312"/>
  <c r="BG79" i="312"/>
  <c r="BE79" i="312"/>
  <c r="BD79" i="312"/>
  <c r="BE80" i="311"/>
  <c r="BD80" i="311"/>
  <c r="BH80" i="311"/>
  <c r="BI80" i="311" s="1"/>
  <c r="BB80" i="311"/>
  <c r="BG80" i="311"/>
  <c r="BA78" i="311"/>
  <c r="BA79" i="311"/>
  <c r="BA82" i="311"/>
  <c r="BE83" i="311"/>
  <c r="BD83" i="311"/>
  <c r="BH83" i="311"/>
  <c r="BB83" i="311"/>
  <c r="BG83" i="311"/>
  <c r="BG81" i="311"/>
  <c r="BE81" i="311"/>
  <c r="BD81" i="311"/>
  <c r="BH81" i="311"/>
  <c r="BI81" i="311" s="1"/>
  <c r="BB81" i="311"/>
  <c r="J81" i="307"/>
  <c r="BA81" i="307" s="1"/>
  <c r="CE67" i="307"/>
  <c r="CE59" i="307"/>
  <c r="CF18" i="307"/>
  <c r="J7" i="4"/>
  <c r="BB89" i="357" l="1"/>
  <c r="BB90" i="357"/>
  <c r="BB87" i="357"/>
  <c r="BB88" i="357"/>
  <c r="BH85" i="358"/>
  <c r="BH85" i="356"/>
  <c r="BH83" i="353"/>
  <c r="BB83" i="353"/>
  <c r="BG83" i="353"/>
  <c r="BD83" i="353"/>
  <c r="BE83" i="353"/>
  <c r="BH81" i="351"/>
  <c r="BI81" i="351" s="1"/>
  <c r="BB81" i="351"/>
  <c r="BE81" i="351"/>
  <c r="BD81" i="351"/>
  <c r="BG81" i="351"/>
  <c r="BG79" i="346"/>
  <c r="BE79" i="346"/>
  <c r="BD79" i="346"/>
  <c r="BH79" i="346"/>
  <c r="BI79" i="346" s="1"/>
  <c r="BB79" i="346"/>
  <c r="BG82" i="350"/>
  <c r="BD82" i="350"/>
  <c r="BH82" i="350"/>
  <c r="BE82" i="350"/>
  <c r="BB82" i="350"/>
  <c r="BE78" i="348"/>
  <c r="BD78" i="348"/>
  <c r="BH78" i="348"/>
  <c r="BI78" i="348" s="1"/>
  <c r="BG78" i="348"/>
  <c r="BB78" i="348"/>
  <c r="BH79" i="353"/>
  <c r="BI79" i="353" s="1"/>
  <c r="BB79" i="353"/>
  <c r="BG79" i="353"/>
  <c r="BD79" i="353"/>
  <c r="BE79" i="353"/>
  <c r="BG79" i="347"/>
  <c r="BE79" i="347"/>
  <c r="BD79" i="347"/>
  <c r="BH79" i="347"/>
  <c r="BI79" i="347" s="1"/>
  <c r="BB79" i="347"/>
  <c r="BE81" i="350"/>
  <c r="BH81" i="350"/>
  <c r="BI81" i="350" s="1"/>
  <c r="BB81" i="350"/>
  <c r="BD81" i="350"/>
  <c r="BG81" i="350"/>
  <c r="BE78" i="354"/>
  <c r="BD78" i="354"/>
  <c r="BH78" i="354"/>
  <c r="BI78" i="354" s="1"/>
  <c r="BB78" i="354"/>
  <c r="BG78" i="354"/>
  <c r="BD83" i="350"/>
  <c r="BG83" i="350"/>
  <c r="BH83" i="350"/>
  <c r="BE83" i="350"/>
  <c r="BB83" i="350"/>
  <c r="BH78" i="355"/>
  <c r="BI78" i="355" s="1"/>
  <c r="BB78" i="355"/>
  <c r="BG78" i="355"/>
  <c r="BE78" i="355"/>
  <c r="BD78" i="355"/>
  <c r="BH79" i="343"/>
  <c r="BI79" i="343" s="1"/>
  <c r="BB79" i="343"/>
  <c r="BG79" i="343"/>
  <c r="BE79" i="343"/>
  <c r="BD79" i="343"/>
  <c r="BH85" i="344"/>
  <c r="BA80" i="353"/>
  <c r="BD79" i="355"/>
  <c r="BH79" i="355"/>
  <c r="BI79" i="355" s="1"/>
  <c r="BB79" i="355"/>
  <c r="BG79" i="355"/>
  <c r="BE79" i="355"/>
  <c r="BH81" i="354"/>
  <c r="BI81" i="354" s="1"/>
  <c r="BB81" i="354"/>
  <c r="BG81" i="354"/>
  <c r="BE81" i="354"/>
  <c r="BD81" i="354"/>
  <c r="BH85" i="349"/>
  <c r="BH81" i="346"/>
  <c r="BI81" i="346" s="1"/>
  <c r="BB81" i="346"/>
  <c r="BG81" i="346"/>
  <c r="BE81" i="346"/>
  <c r="BD81" i="346"/>
  <c r="BE79" i="341"/>
  <c r="BB79" i="341"/>
  <c r="BH79" i="341"/>
  <c r="BI79" i="341" s="1"/>
  <c r="BG79" i="341"/>
  <c r="BD79" i="341"/>
  <c r="BD79" i="350"/>
  <c r="BE79" i="350"/>
  <c r="BB79" i="350"/>
  <c r="BH79" i="350"/>
  <c r="BI79" i="350" s="1"/>
  <c r="BG79" i="350"/>
  <c r="BG83" i="351"/>
  <c r="BE83" i="351"/>
  <c r="BD83" i="351"/>
  <c r="BB83" i="351"/>
  <c r="BH83" i="351"/>
  <c r="BG80" i="354"/>
  <c r="BE80" i="354"/>
  <c r="BD80" i="354"/>
  <c r="BH80" i="354"/>
  <c r="BI80" i="354" s="1"/>
  <c r="BB80" i="354"/>
  <c r="BG83" i="347"/>
  <c r="BE83" i="347"/>
  <c r="BD83" i="347"/>
  <c r="BH83" i="347"/>
  <c r="BB83" i="347"/>
  <c r="BH80" i="343"/>
  <c r="BI80" i="343" s="1"/>
  <c r="BB80" i="343"/>
  <c r="BG80" i="343"/>
  <c r="BE80" i="343"/>
  <c r="BD80" i="343"/>
  <c r="BH85" i="343"/>
  <c r="BG78" i="353"/>
  <c r="BE78" i="353"/>
  <c r="BH78" i="353"/>
  <c r="BI78" i="353" s="1"/>
  <c r="BD78" i="353"/>
  <c r="BB78" i="353"/>
  <c r="BD81" i="343"/>
  <c r="BH81" i="343"/>
  <c r="BI81" i="343" s="1"/>
  <c r="BB81" i="343"/>
  <c r="BG81" i="343"/>
  <c r="BE81" i="343"/>
  <c r="BG81" i="355"/>
  <c r="BE81" i="355"/>
  <c r="BD81" i="355"/>
  <c r="BB81" i="355"/>
  <c r="BH81" i="355"/>
  <c r="BI81" i="355" s="1"/>
  <c r="BD82" i="351"/>
  <c r="BH82" i="351"/>
  <c r="BG82" i="351"/>
  <c r="BE82" i="351"/>
  <c r="BB82" i="351"/>
  <c r="BH81" i="348"/>
  <c r="BI81" i="348" s="1"/>
  <c r="BB81" i="348"/>
  <c r="BG81" i="348"/>
  <c r="BD81" i="348"/>
  <c r="BE81" i="348"/>
  <c r="BH81" i="347"/>
  <c r="BI81" i="347" s="1"/>
  <c r="BB81" i="347"/>
  <c r="BG81" i="347"/>
  <c r="BE81" i="347"/>
  <c r="BD81" i="347"/>
  <c r="BD82" i="348"/>
  <c r="BH82" i="348"/>
  <c r="BB82" i="348"/>
  <c r="BG82" i="348"/>
  <c r="BE82" i="348"/>
  <c r="BE78" i="346"/>
  <c r="BD78" i="346"/>
  <c r="BH78" i="346"/>
  <c r="BI78" i="346" s="1"/>
  <c r="BH85" i="346" s="1"/>
  <c r="BB78" i="346"/>
  <c r="BG78" i="346"/>
  <c r="BE80" i="341"/>
  <c r="BG80" i="341"/>
  <c r="BD80" i="341"/>
  <c r="BH80" i="341"/>
  <c r="BI80" i="341" s="1"/>
  <c r="BB80" i="341"/>
  <c r="BH85" i="345"/>
  <c r="BA81" i="353"/>
  <c r="BH78" i="350"/>
  <c r="BI78" i="350" s="1"/>
  <c r="BH85" i="350" s="1"/>
  <c r="BB78" i="350"/>
  <c r="BG78" i="350"/>
  <c r="BE78" i="350"/>
  <c r="BD78" i="350"/>
  <c r="BG79" i="351"/>
  <c r="BE79" i="351"/>
  <c r="BD79" i="351"/>
  <c r="BB79" i="351"/>
  <c r="BH79" i="351"/>
  <c r="BI79" i="351" s="1"/>
  <c r="BH82" i="355"/>
  <c r="BB82" i="355"/>
  <c r="BG82" i="355"/>
  <c r="BE82" i="355"/>
  <c r="BD82" i="355"/>
  <c r="BG79" i="348"/>
  <c r="BE79" i="348"/>
  <c r="BH79" i="348"/>
  <c r="BI79" i="348" s="1"/>
  <c r="BD79" i="348"/>
  <c r="BB79" i="348"/>
  <c r="BG78" i="342"/>
  <c r="BE78" i="342"/>
  <c r="BD78" i="342"/>
  <c r="BH78" i="342"/>
  <c r="BI78" i="342" s="1"/>
  <c r="BH85" i="342" s="1"/>
  <c r="BB78" i="342"/>
  <c r="BG83" i="346"/>
  <c r="BE83" i="346"/>
  <c r="BD83" i="346"/>
  <c r="BH83" i="346"/>
  <c r="BB83" i="346"/>
  <c r="BE78" i="351"/>
  <c r="BB78" i="351"/>
  <c r="BH78" i="351"/>
  <c r="BI78" i="351" s="1"/>
  <c r="BH85" i="351" s="1"/>
  <c r="BG78" i="351"/>
  <c r="BD78" i="351"/>
  <c r="BD83" i="354"/>
  <c r="BG83" i="354"/>
  <c r="BE83" i="354"/>
  <c r="BB83" i="354"/>
  <c r="BH83" i="354"/>
  <c r="BH82" i="341"/>
  <c r="BB82" i="341"/>
  <c r="BE82" i="341"/>
  <c r="BD82" i="341"/>
  <c r="BG82" i="341"/>
  <c r="BH85" i="352"/>
  <c r="BE82" i="353"/>
  <c r="BD82" i="353"/>
  <c r="BG82" i="353"/>
  <c r="BB82" i="353"/>
  <c r="BH82" i="353"/>
  <c r="BE83" i="355"/>
  <c r="BD83" i="355"/>
  <c r="BH83" i="355"/>
  <c r="BB83" i="355"/>
  <c r="BG83" i="355"/>
  <c r="BG82" i="354"/>
  <c r="BB82" i="354"/>
  <c r="BH82" i="354"/>
  <c r="BE82" i="354"/>
  <c r="BD82" i="354"/>
  <c r="BD82" i="347"/>
  <c r="BH82" i="347"/>
  <c r="BB82" i="347"/>
  <c r="BG82" i="347"/>
  <c r="BE82" i="347"/>
  <c r="BE82" i="343"/>
  <c r="BD82" i="343"/>
  <c r="BH82" i="343"/>
  <c r="BB82" i="343"/>
  <c r="BG82" i="343"/>
  <c r="BD82" i="346"/>
  <c r="BH82" i="346"/>
  <c r="BB82" i="346"/>
  <c r="BG82" i="346"/>
  <c r="BE82" i="346"/>
  <c r="BE78" i="347"/>
  <c r="BD78" i="347"/>
  <c r="BH78" i="347"/>
  <c r="BI78" i="347" s="1"/>
  <c r="BH85" i="347" s="1"/>
  <c r="BB78" i="347"/>
  <c r="BG78" i="347"/>
  <c r="BH85" i="341"/>
  <c r="BH81" i="335"/>
  <c r="BI81" i="335" s="1"/>
  <c r="BB81" i="335"/>
  <c r="BG81" i="335"/>
  <c r="BE81" i="335"/>
  <c r="BD81" i="335"/>
  <c r="BH82" i="340"/>
  <c r="BB82" i="340"/>
  <c r="BG82" i="340"/>
  <c r="BE82" i="340"/>
  <c r="BD82" i="340"/>
  <c r="BH85" i="339"/>
  <c r="BD82" i="335"/>
  <c r="BH82" i="335"/>
  <c r="BB82" i="335"/>
  <c r="BG82" i="335"/>
  <c r="BE82" i="335"/>
  <c r="BD78" i="340"/>
  <c r="BH78" i="340"/>
  <c r="BI78" i="340" s="1"/>
  <c r="BB78" i="340"/>
  <c r="BG78" i="340"/>
  <c r="BE78" i="340"/>
  <c r="BG82" i="333"/>
  <c r="BE82" i="333"/>
  <c r="BB82" i="333"/>
  <c r="BH82" i="333"/>
  <c r="BD82" i="333"/>
  <c r="BG80" i="333"/>
  <c r="BE80" i="333"/>
  <c r="BD80" i="333"/>
  <c r="BH80" i="333"/>
  <c r="BI80" i="333" s="1"/>
  <c r="BB80" i="333"/>
  <c r="BH85" i="329"/>
  <c r="BD82" i="334"/>
  <c r="BH82" i="334"/>
  <c r="BB82" i="334"/>
  <c r="BG82" i="334"/>
  <c r="BE82" i="334"/>
  <c r="BG83" i="334"/>
  <c r="BE83" i="334"/>
  <c r="BD83" i="334"/>
  <c r="BH83" i="334"/>
  <c r="BB83" i="334"/>
  <c r="BE80" i="340"/>
  <c r="BD80" i="340"/>
  <c r="BH80" i="340"/>
  <c r="BI80" i="340" s="1"/>
  <c r="BB80" i="340"/>
  <c r="BG80" i="340"/>
  <c r="BB90" i="331"/>
  <c r="BB87" i="331"/>
  <c r="BB88" i="331"/>
  <c r="BB89" i="331"/>
  <c r="BE79" i="340"/>
  <c r="BD79" i="340"/>
  <c r="BH79" i="340"/>
  <c r="BI79" i="340" s="1"/>
  <c r="BB79" i="340"/>
  <c r="BG79" i="340"/>
  <c r="BH81" i="333"/>
  <c r="BI81" i="333" s="1"/>
  <c r="BB81" i="333"/>
  <c r="BG81" i="333"/>
  <c r="BE81" i="333"/>
  <c r="BD81" i="333"/>
  <c r="BH82" i="330"/>
  <c r="BB82" i="330"/>
  <c r="BG82" i="330"/>
  <c r="BE82" i="330"/>
  <c r="BD82" i="330"/>
  <c r="BH81" i="334"/>
  <c r="BI81" i="334" s="1"/>
  <c r="BB81" i="334"/>
  <c r="BG81" i="334"/>
  <c r="BE81" i="334"/>
  <c r="BD81" i="334"/>
  <c r="BB88" i="338"/>
  <c r="BB90" i="338"/>
  <c r="BB87" i="338"/>
  <c r="BB89" i="338"/>
  <c r="BB90" i="332"/>
  <c r="BB87" i="332"/>
  <c r="BB88" i="332"/>
  <c r="BB89" i="332"/>
  <c r="BG81" i="330"/>
  <c r="BE81" i="330"/>
  <c r="BD81" i="330"/>
  <c r="BH81" i="330"/>
  <c r="BI81" i="330" s="1"/>
  <c r="BB81" i="330"/>
  <c r="BG79" i="333"/>
  <c r="BE79" i="333"/>
  <c r="BD79" i="333"/>
  <c r="BH79" i="333"/>
  <c r="BI79" i="333" s="1"/>
  <c r="BB79" i="333"/>
  <c r="BH85" i="336"/>
  <c r="BG80" i="335"/>
  <c r="BE80" i="335"/>
  <c r="BD80" i="335"/>
  <c r="BH80" i="335"/>
  <c r="BI80" i="335" s="1"/>
  <c r="BB80" i="335"/>
  <c r="BE79" i="330"/>
  <c r="BD79" i="330"/>
  <c r="BH79" i="330"/>
  <c r="BI79" i="330" s="1"/>
  <c r="BH85" i="330" s="1"/>
  <c r="BB79" i="330"/>
  <c r="BG79" i="330"/>
  <c r="BG79" i="334"/>
  <c r="BE79" i="334"/>
  <c r="BD79" i="334"/>
  <c r="BH79" i="334"/>
  <c r="BI79" i="334" s="1"/>
  <c r="BB79" i="334"/>
  <c r="BH85" i="337"/>
  <c r="BE83" i="330"/>
  <c r="BD83" i="330"/>
  <c r="BH83" i="330"/>
  <c r="BB83" i="330"/>
  <c r="BG83" i="330"/>
  <c r="BG83" i="335"/>
  <c r="BE83" i="335"/>
  <c r="BD83" i="335"/>
  <c r="BH83" i="335"/>
  <c r="BB83" i="335"/>
  <c r="BE80" i="330"/>
  <c r="BD80" i="330"/>
  <c r="BH80" i="330"/>
  <c r="BI80" i="330" s="1"/>
  <c r="BB80" i="330"/>
  <c r="BG80" i="330"/>
  <c r="BD83" i="333"/>
  <c r="BH83" i="333"/>
  <c r="BB83" i="333"/>
  <c r="BG83" i="333"/>
  <c r="BE83" i="333"/>
  <c r="BE78" i="333"/>
  <c r="BD78" i="333"/>
  <c r="BH78" i="333"/>
  <c r="BI78" i="333" s="1"/>
  <c r="BH85" i="333" s="1"/>
  <c r="BB78" i="333"/>
  <c r="BG78" i="333"/>
  <c r="BE78" i="335"/>
  <c r="BD78" i="335"/>
  <c r="BH78" i="335"/>
  <c r="BI78" i="335" s="1"/>
  <c r="BB78" i="335"/>
  <c r="BG78" i="335"/>
  <c r="BE83" i="340"/>
  <c r="BD83" i="340"/>
  <c r="BH83" i="340"/>
  <c r="BB83" i="340"/>
  <c r="BG83" i="340"/>
  <c r="BE78" i="334"/>
  <c r="BD78" i="334"/>
  <c r="BH78" i="334"/>
  <c r="BI78" i="334" s="1"/>
  <c r="BH85" i="334" s="1"/>
  <c r="BB78" i="334"/>
  <c r="BG78" i="334"/>
  <c r="BG80" i="334"/>
  <c r="BE80" i="334"/>
  <c r="BD80" i="334"/>
  <c r="BH80" i="334"/>
  <c r="BI80" i="334" s="1"/>
  <c r="BB80" i="334"/>
  <c r="BE83" i="328"/>
  <c r="BD83" i="328"/>
  <c r="BH83" i="328"/>
  <c r="BB83" i="328"/>
  <c r="BG83" i="328"/>
  <c r="BE80" i="328"/>
  <c r="BD80" i="328"/>
  <c r="BH80" i="328"/>
  <c r="BI80" i="328" s="1"/>
  <c r="BB80" i="328"/>
  <c r="BG80" i="328"/>
  <c r="BD78" i="328"/>
  <c r="BH78" i="328"/>
  <c r="BI78" i="328" s="1"/>
  <c r="BH85" i="328" s="1"/>
  <c r="BB78" i="328"/>
  <c r="BG78" i="328"/>
  <c r="BE78" i="328"/>
  <c r="BG81" i="328"/>
  <c r="BE81" i="328"/>
  <c r="BD81" i="328"/>
  <c r="BH81" i="328"/>
  <c r="BI81" i="328" s="1"/>
  <c r="BB81" i="328"/>
  <c r="BB90" i="327"/>
  <c r="BB87" i="327"/>
  <c r="BB88" i="327"/>
  <c r="BB89" i="327"/>
  <c r="BE83" i="326"/>
  <c r="BD83" i="326"/>
  <c r="BH83" i="326"/>
  <c r="BB83" i="326"/>
  <c r="BG83" i="326"/>
  <c r="BD78" i="326"/>
  <c r="BH78" i="326"/>
  <c r="BI78" i="326" s="1"/>
  <c r="BB78" i="326"/>
  <c r="BG78" i="326"/>
  <c r="BE78" i="326"/>
  <c r="BH82" i="326"/>
  <c r="BB82" i="326"/>
  <c r="BG82" i="326"/>
  <c r="BE82" i="326"/>
  <c r="BD82" i="326"/>
  <c r="BG81" i="326"/>
  <c r="BE81" i="326"/>
  <c r="BD81" i="326"/>
  <c r="BH81" i="326"/>
  <c r="BI81" i="326" s="1"/>
  <c r="BB81" i="326"/>
  <c r="BE79" i="326"/>
  <c r="BD79" i="326"/>
  <c r="BH79" i="326"/>
  <c r="BI79" i="326" s="1"/>
  <c r="BB79" i="326"/>
  <c r="BG79" i="326"/>
  <c r="BE78" i="319"/>
  <c r="BD78" i="319"/>
  <c r="BG78" i="319"/>
  <c r="BB78" i="319"/>
  <c r="BH78" i="319"/>
  <c r="BI78" i="319" s="1"/>
  <c r="BD79" i="324"/>
  <c r="BH79" i="324"/>
  <c r="BI79" i="324" s="1"/>
  <c r="BB79" i="324"/>
  <c r="BG79" i="324"/>
  <c r="BE79" i="324"/>
  <c r="BH82" i="325"/>
  <c r="BB82" i="325"/>
  <c r="BG82" i="325"/>
  <c r="BE82" i="325"/>
  <c r="BD82" i="325"/>
  <c r="BD78" i="322"/>
  <c r="BH78" i="322"/>
  <c r="BI78" i="322" s="1"/>
  <c r="BB78" i="322"/>
  <c r="BG78" i="322"/>
  <c r="BE78" i="322"/>
  <c r="BG83" i="320"/>
  <c r="BE83" i="320"/>
  <c r="BB83" i="320"/>
  <c r="BH83" i="320"/>
  <c r="BD83" i="320"/>
  <c r="BH85" i="323"/>
  <c r="BE81" i="324"/>
  <c r="BD81" i="324"/>
  <c r="BH81" i="324"/>
  <c r="BI81" i="324" s="1"/>
  <c r="BG81" i="324"/>
  <c r="BB81" i="324"/>
  <c r="BD80" i="324"/>
  <c r="BH80" i="324"/>
  <c r="BI80" i="324" s="1"/>
  <c r="BB80" i="324"/>
  <c r="BG80" i="324"/>
  <c r="BE80" i="324"/>
  <c r="BG81" i="320"/>
  <c r="BE81" i="320"/>
  <c r="BD81" i="320"/>
  <c r="BB81" i="320"/>
  <c r="BH81" i="320"/>
  <c r="BI81" i="320" s="1"/>
  <c r="BE80" i="325"/>
  <c r="BD80" i="325"/>
  <c r="BH80" i="325"/>
  <c r="BI80" i="325" s="1"/>
  <c r="BB80" i="325"/>
  <c r="BG80" i="325"/>
  <c r="BD78" i="318"/>
  <c r="BH78" i="318"/>
  <c r="BI78" i="318" s="1"/>
  <c r="BB78" i="318"/>
  <c r="BG78" i="318"/>
  <c r="BE78" i="318"/>
  <c r="BE80" i="322"/>
  <c r="BD80" i="322"/>
  <c r="BB80" i="322"/>
  <c r="BH80" i="322"/>
  <c r="BI80" i="322" s="1"/>
  <c r="BG80" i="322"/>
  <c r="BE79" i="322"/>
  <c r="BD79" i="322"/>
  <c r="BB79" i="322"/>
  <c r="BH79" i="322"/>
  <c r="BI79" i="322" s="1"/>
  <c r="BG79" i="322"/>
  <c r="BE78" i="321"/>
  <c r="BD78" i="321"/>
  <c r="BH78" i="321"/>
  <c r="BI78" i="321" s="1"/>
  <c r="BB78" i="321"/>
  <c r="BG78" i="321"/>
  <c r="BG83" i="321"/>
  <c r="BE83" i="321"/>
  <c r="BD83" i="321"/>
  <c r="BH83" i="321"/>
  <c r="BB83" i="321"/>
  <c r="BG79" i="319"/>
  <c r="BE79" i="319"/>
  <c r="BB79" i="319"/>
  <c r="BH79" i="319"/>
  <c r="BI79" i="319" s="1"/>
  <c r="BD79" i="319"/>
  <c r="BE79" i="325"/>
  <c r="BD79" i="325"/>
  <c r="BH79" i="325"/>
  <c r="BI79" i="325" s="1"/>
  <c r="BB79" i="325"/>
  <c r="BG79" i="325"/>
  <c r="BD83" i="324"/>
  <c r="BH83" i="324"/>
  <c r="BB83" i="324"/>
  <c r="BG83" i="324"/>
  <c r="BE83" i="324"/>
  <c r="BE83" i="325"/>
  <c r="BD83" i="325"/>
  <c r="BH83" i="325"/>
  <c r="BB83" i="325"/>
  <c r="BG83" i="325"/>
  <c r="BH81" i="321"/>
  <c r="BI81" i="321" s="1"/>
  <c r="BB81" i="321"/>
  <c r="BG81" i="321"/>
  <c r="BE81" i="321"/>
  <c r="BD81" i="321"/>
  <c r="BD82" i="319"/>
  <c r="BH82" i="319"/>
  <c r="BB82" i="319"/>
  <c r="BE82" i="319"/>
  <c r="BG82" i="319"/>
  <c r="BD78" i="320"/>
  <c r="BB78" i="320"/>
  <c r="BH78" i="320"/>
  <c r="BI78" i="320" s="1"/>
  <c r="BG78" i="320"/>
  <c r="BE78" i="320"/>
  <c r="BG80" i="319"/>
  <c r="BE80" i="319"/>
  <c r="BB80" i="319"/>
  <c r="BH80" i="319"/>
  <c r="BI80" i="319" s="1"/>
  <c r="BD80" i="319"/>
  <c r="BH78" i="324"/>
  <c r="BI78" i="324" s="1"/>
  <c r="BH85" i="324" s="1"/>
  <c r="BB78" i="324"/>
  <c r="BG78" i="324"/>
  <c r="BE78" i="324"/>
  <c r="BD78" i="324"/>
  <c r="BG80" i="321"/>
  <c r="BE80" i="321"/>
  <c r="BD80" i="321"/>
  <c r="BH80" i="321"/>
  <c r="BI80" i="321" s="1"/>
  <c r="BB80" i="321"/>
  <c r="BE79" i="320"/>
  <c r="BG79" i="320"/>
  <c r="BD79" i="320"/>
  <c r="BB79" i="320"/>
  <c r="BH79" i="320"/>
  <c r="BI79" i="320" s="1"/>
  <c r="BD78" i="325"/>
  <c r="BH78" i="325"/>
  <c r="BI78" i="325" s="1"/>
  <c r="BB78" i="325"/>
  <c r="BG78" i="325"/>
  <c r="BE78" i="325"/>
  <c r="BD82" i="320"/>
  <c r="BH82" i="320"/>
  <c r="BB82" i="320"/>
  <c r="BE82" i="320"/>
  <c r="BG82" i="320"/>
  <c r="BE83" i="322"/>
  <c r="BD83" i="322"/>
  <c r="BB83" i="322"/>
  <c r="BH83" i="322"/>
  <c r="BG83" i="322"/>
  <c r="BG81" i="322"/>
  <c r="BE81" i="322"/>
  <c r="BH81" i="322"/>
  <c r="BI81" i="322" s="1"/>
  <c r="BD81" i="322"/>
  <c r="BB81" i="322"/>
  <c r="BG81" i="318"/>
  <c r="BE81" i="318"/>
  <c r="BD81" i="318"/>
  <c r="BB81" i="318"/>
  <c r="BH81" i="318"/>
  <c r="BI81" i="318" s="1"/>
  <c r="CQ23" i="322"/>
  <c r="BH82" i="318"/>
  <c r="BB82" i="318"/>
  <c r="BG82" i="318"/>
  <c r="BE82" i="318"/>
  <c r="BD82" i="318"/>
  <c r="BE83" i="318"/>
  <c r="BD83" i="318"/>
  <c r="BB83" i="318"/>
  <c r="BH83" i="318"/>
  <c r="BG83" i="318"/>
  <c r="BG82" i="324"/>
  <c r="BE82" i="324"/>
  <c r="BD82" i="324"/>
  <c r="BB82" i="324"/>
  <c r="BH82" i="324"/>
  <c r="BE79" i="318"/>
  <c r="BD79" i="318"/>
  <c r="BH79" i="318"/>
  <c r="BI79" i="318" s="1"/>
  <c r="BB79" i="318"/>
  <c r="BG79" i="318"/>
  <c r="BG81" i="325"/>
  <c r="BE81" i="325"/>
  <c r="BD81" i="325"/>
  <c r="BH81" i="325"/>
  <c r="BI81" i="325" s="1"/>
  <c r="BB81" i="325"/>
  <c r="BH82" i="322"/>
  <c r="BB82" i="322"/>
  <c r="BG82" i="322"/>
  <c r="BE82" i="322"/>
  <c r="BD82" i="322"/>
  <c r="BH81" i="319"/>
  <c r="BI81" i="319" s="1"/>
  <c r="BB81" i="319"/>
  <c r="BG81" i="319"/>
  <c r="BE81" i="319"/>
  <c r="BD81" i="319"/>
  <c r="BH80" i="316"/>
  <c r="BI80" i="316" s="1"/>
  <c r="BB80" i="316"/>
  <c r="BG80" i="316"/>
  <c r="BE80" i="316"/>
  <c r="BD80" i="316"/>
  <c r="BH83" i="316"/>
  <c r="BB83" i="316"/>
  <c r="BG83" i="316"/>
  <c r="BE83" i="316"/>
  <c r="BD83" i="316"/>
  <c r="BD81" i="317"/>
  <c r="BH81" i="317"/>
  <c r="BI81" i="317" s="1"/>
  <c r="BB81" i="317"/>
  <c r="BG81" i="317"/>
  <c r="BE81" i="317"/>
  <c r="BH79" i="317"/>
  <c r="BI79" i="317" s="1"/>
  <c r="BB79" i="317"/>
  <c r="BG79" i="317"/>
  <c r="BE79" i="317"/>
  <c r="BD79" i="317"/>
  <c r="BG78" i="316"/>
  <c r="BE78" i="316"/>
  <c r="BD78" i="316"/>
  <c r="BH78" i="316"/>
  <c r="BI78" i="316" s="1"/>
  <c r="BH85" i="316" s="1"/>
  <c r="BB78" i="316"/>
  <c r="BB88" i="314"/>
  <c r="BB89" i="314"/>
  <c r="BB90" i="314"/>
  <c r="BB87" i="314"/>
  <c r="BE82" i="316"/>
  <c r="BD82" i="316"/>
  <c r="BH82" i="316"/>
  <c r="BB82" i="316"/>
  <c r="BG82" i="316"/>
  <c r="BH83" i="317"/>
  <c r="BB83" i="317"/>
  <c r="BG83" i="317"/>
  <c r="BE83" i="317"/>
  <c r="BD83" i="317"/>
  <c r="BB90" i="315"/>
  <c r="BB87" i="315"/>
  <c r="BB88" i="315"/>
  <c r="BB89" i="315"/>
  <c r="BG78" i="317"/>
  <c r="BE78" i="317"/>
  <c r="BH78" i="317"/>
  <c r="BI78" i="317" s="1"/>
  <c r="BH85" i="317" s="1"/>
  <c r="BD78" i="317"/>
  <c r="BB78" i="317"/>
  <c r="BE82" i="317"/>
  <c r="BD82" i="317"/>
  <c r="BH82" i="317"/>
  <c r="BG82" i="317"/>
  <c r="BB82" i="317"/>
  <c r="BH82" i="313"/>
  <c r="BB82" i="313"/>
  <c r="BG82" i="313"/>
  <c r="BE82" i="313"/>
  <c r="BD82" i="313"/>
  <c r="BH85" i="312"/>
  <c r="BG81" i="313"/>
  <c r="BE81" i="313"/>
  <c r="BD81" i="313"/>
  <c r="BH81" i="313"/>
  <c r="BI81" i="313" s="1"/>
  <c r="BB81" i="313"/>
  <c r="BE80" i="313"/>
  <c r="BD80" i="313"/>
  <c r="BH80" i="313"/>
  <c r="BI80" i="313" s="1"/>
  <c r="BH85" i="313" s="1"/>
  <c r="BB80" i="313"/>
  <c r="BG80" i="313"/>
  <c r="BH82" i="311"/>
  <c r="BB82" i="311"/>
  <c r="BG82" i="311"/>
  <c r="BE82" i="311"/>
  <c r="BD82" i="311"/>
  <c r="BD78" i="311"/>
  <c r="BH78" i="311"/>
  <c r="BI78" i="311" s="1"/>
  <c r="BB78" i="311"/>
  <c r="BG78" i="311"/>
  <c r="BE78" i="311"/>
  <c r="BE79" i="311"/>
  <c r="BD79" i="311"/>
  <c r="BH79" i="311"/>
  <c r="BI79" i="311" s="1"/>
  <c r="BB79" i="311"/>
  <c r="BG79" i="311"/>
  <c r="BA83" i="307"/>
  <c r="BE83" i="307" s="1"/>
  <c r="BG81" i="307"/>
  <c r="BE81" i="307"/>
  <c r="BD81" i="307"/>
  <c r="BH81" i="307"/>
  <c r="BI81" i="307" s="1"/>
  <c r="BB81" i="307"/>
  <c r="BA78" i="307"/>
  <c r="BD83" i="307"/>
  <c r="BH83" i="307"/>
  <c r="BB83" i="307"/>
  <c r="CK23" i="307"/>
  <c r="BA79" i="307"/>
  <c r="BA82" i="307"/>
  <c r="BA80" i="307"/>
  <c r="B36" i="4"/>
  <c r="B37" i="4"/>
  <c r="BD88" i="357" l="1"/>
  <c r="BS21" i="357" s="1"/>
  <c r="BT21" i="357"/>
  <c r="BD87" i="357"/>
  <c r="BS25" i="357" s="1"/>
  <c r="BT25" i="357"/>
  <c r="CA22" i="357" s="1"/>
  <c r="BB90" i="356"/>
  <c r="BB87" i="356"/>
  <c r="BB88" i="356"/>
  <c r="BB89" i="356"/>
  <c r="BD90" i="357"/>
  <c r="BS33" i="357" s="1"/>
  <c r="BT33" i="357"/>
  <c r="CA14" i="357" s="1"/>
  <c r="BB90" i="358"/>
  <c r="BB87" i="358"/>
  <c r="BB88" i="358"/>
  <c r="BB89" i="358"/>
  <c r="BD89" i="357"/>
  <c r="BS41" i="357" s="1"/>
  <c r="BT41" i="357"/>
  <c r="CA38" i="357" s="1"/>
  <c r="BB89" i="342"/>
  <c r="BB90" i="342"/>
  <c r="BB87" i="342"/>
  <c r="BB88" i="342"/>
  <c r="BD81" i="353"/>
  <c r="BH81" i="353"/>
  <c r="BI81" i="353" s="1"/>
  <c r="BB81" i="353"/>
  <c r="BG81" i="353"/>
  <c r="BE81" i="353"/>
  <c r="BB90" i="347"/>
  <c r="BB87" i="347"/>
  <c r="BB88" i="347"/>
  <c r="BB89" i="347"/>
  <c r="BB90" i="345"/>
  <c r="BB89" i="345"/>
  <c r="BB88" i="345"/>
  <c r="BB87" i="345"/>
  <c r="BB90" i="346"/>
  <c r="BB87" i="346"/>
  <c r="BB88" i="346"/>
  <c r="BB89" i="346"/>
  <c r="BH85" i="355"/>
  <c r="BH85" i="354"/>
  <c r="BH85" i="348"/>
  <c r="BB90" i="341"/>
  <c r="BB87" i="341"/>
  <c r="BB88" i="341"/>
  <c r="BB89" i="341"/>
  <c r="BB89" i="352"/>
  <c r="BB87" i="352"/>
  <c r="BB88" i="352"/>
  <c r="BB90" i="352"/>
  <c r="BH80" i="353"/>
  <c r="BI80" i="353" s="1"/>
  <c r="BH85" i="353" s="1"/>
  <c r="BB80" i="353"/>
  <c r="BG80" i="353"/>
  <c r="BD80" i="353"/>
  <c r="BE80" i="353"/>
  <c r="BB89" i="351"/>
  <c r="BB88" i="351"/>
  <c r="BB87" i="351"/>
  <c r="BB90" i="351"/>
  <c r="BB88" i="350"/>
  <c r="BB90" i="350"/>
  <c r="BB87" i="350"/>
  <c r="BB89" i="350"/>
  <c r="BB89" i="343"/>
  <c r="BB90" i="343"/>
  <c r="BB87" i="343"/>
  <c r="BB88" i="343"/>
  <c r="BB89" i="349"/>
  <c r="BB90" i="349"/>
  <c r="BB87" i="349"/>
  <c r="BB88" i="349"/>
  <c r="BB89" i="344"/>
  <c r="BB90" i="344"/>
  <c r="BB87" i="344"/>
  <c r="BB88" i="344"/>
  <c r="BB90" i="330"/>
  <c r="BB87" i="330"/>
  <c r="BB88" i="330"/>
  <c r="BB89" i="330"/>
  <c r="BD87" i="338"/>
  <c r="BS25" i="338" s="1"/>
  <c r="BT25" i="338"/>
  <c r="CA22" i="338" s="1"/>
  <c r="BD87" i="332"/>
  <c r="BS25" i="332" s="1"/>
  <c r="BT25" i="332"/>
  <c r="CA22" i="332" s="1"/>
  <c r="BD90" i="332"/>
  <c r="BS33" i="332" s="1"/>
  <c r="BT33" i="332"/>
  <c r="CA14" i="332" s="1"/>
  <c r="BD88" i="338"/>
  <c r="BS21" i="338" s="1"/>
  <c r="BT21" i="338"/>
  <c r="BT33" i="331"/>
  <c r="CA14" i="331" s="1"/>
  <c r="BD90" i="331"/>
  <c r="BS33" i="331" s="1"/>
  <c r="BB88" i="329"/>
  <c r="BB89" i="329"/>
  <c r="BB90" i="329"/>
  <c r="BB87" i="329"/>
  <c r="BB88" i="333"/>
  <c r="BB89" i="333"/>
  <c r="BB90" i="333"/>
  <c r="BB87" i="333"/>
  <c r="BD88" i="332"/>
  <c r="BS21" i="332" s="1"/>
  <c r="BT21" i="332"/>
  <c r="BD87" i="331"/>
  <c r="BS25" i="331" s="1"/>
  <c r="BT25" i="331"/>
  <c r="CA22" i="331" s="1"/>
  <c r="BH85" i="335"/>
  <c r="BB88" i="337"/>
  <c r="BB89" i="337"/>
  <c r="BB90" i="337"/>
  <c r="BB87" i="337"/>
  <c r="BD89" i="332"/>
  <c r="BS41" i="332" s="1"/>
  <c r="BT41" i="332"/>
  <c r="CA38" i="332" s="1"/>
  <c r="BD89" i="338"/>
  <c r="BS41" i="338" s="1"/>
  <c r="BT41" i="338"/>
  <c r="CA38" i="338" s="1"/>
  <c r="BT41" i="331"/>
  <c r="CA38" i="331" s="1"/>
  <c r="BD89" i="331"/>
  <c r="BS41" i="331" s="1"/>
  <c r="BB90" i="339"/>
  <c r="BB89" i="339"/>
  <c r="BB87" i="339"/>
  <c r="BB88" i="339"/>
  <c r="BB89" i="336"/>
  <c r="BB90" i="336"/>
  <c r="BB87" i="336"/>
  <c r="BB88" i="336"/>
  <c r="BD88" i="331"/>
  <c r="BS21" i="331" s="1"/>
  <c r="BT21" i="331"/>
  <c r="BH85" i="340"/>
  <c r="BB90" i="334"/>
  <c r="BB87" i="334"/>
  <c r="BB88" i="334"/>
  <c r="BB89" i="334"/>
  <c r="BD90" i="338"/>
  <c r="BS33" i="338" s="1"/>
  <c r="BT33" i="338"/>
  <c r="CA14" i="338" s="1"/>
  <c r="BB90" i="328"/>
  <c r="BB87" i="328"/>
  <c r="BB88" i="328"/>
  <c r="BB89" i="328"/>
  <c r="BD89" i="327"/>
  <c r="BS41" i="327" s="1"/>
  <c r="BT41" i="327"/>
  <c r="CA38" i="327" s="1"/>
  <c r="BD88" i="327"/>
  <c r="BS21" i="327" s="1"/>
  <c r="BT21" i="327"/>
  <c r="BD87" i="327"/>
  <c r="BS25" i="327" s="1"/>
  <c r="BT25" i="327"/>
  <c r="CA22" i="327" s="1"/>
  <c r="BD90" i="327"/>
  <c r="BS33" i="327" s="1"/>
  <c r="BT33" i="327"/>
  <c r="CA14" i="327" s="1"/>
  <c r="BH85" i="326"/>
  <c r="BH85" i="318"/>
  <c r="BB89" i="323"/>
  <c r="BB90" i="323"/>
  <c r="BB87" i="323"/>
  <c r="BB88" i="323"/>
  <c r="BH85" i="321"/>
  <c r="BH85" i="325"/>
  <c r="BB88" i="324"/>
  <c r="BB89" i="324"/>
  <c r="BB90" i="324"/>
  <c r="BB87" i="324"/>
  <c r="BH85" i="320"/>
  <c r="BH85" i="322"/>
  <c r="BH85" i="319"/>
  <c r="BD90" i="315"/>
  <c r="BS33" i="315" s="1"/>
  <c r="BT33" i="315"/>
  <c r="CA14" i="315" s="1"/>
  <c r="BT33" i="314"/>
  <c r="CA14" i="314" s="1"/>
  <c r="BD90" i="314"/>
  <c r="BS33" i="314" s="1"/>
  <c r="BB89" i="316"/>
  <c r="BB90" i="316"/>
  <c r="BB87" i="316"/>
  <c r="BB88" i="316"/>
  <c r="BD89" i="315"/>
  <c r="BS41" i="315" s="1"/>
  <c r="BT41" i="315"/>
  <c r="CA38" i="315" s="1"/>
  <c r="BD89" i="314"/>
  <c r="BS41" i="314" s="1"/>
  <c r="BT41" i="314"/>
  <c r="CA38" i="314" s="1"/>
  <c r="BB90" i="317"/>
  <c r="BB87" i="317"/>
  <c r="BB88" i="317"/>
  <c r="BB89" i="317"/>
  <c r="BD88" i="315"/>
  <c r="BS21" i="315" s="1"/>
  <c r="BT21" i="315"/>
  <c r="BD88" i="314"/>
  <c r="BS21" i="314" s="1"/>
  <c r="BT21" i="314"/>
  <c r="BD87" i="315"/>
  <c r="BS25" i="315" s="1"/>
  <c r="BT25" i="315"/>
  <c r="CA22" i="315" s="1"/>
  <c r="BD87" i="314"/>
  <c r="BS25" i="314" s="1"/>
  <c r="BT25" i="314"/>
  <c r="CA22" i="314" s="1"/>
  <c r="BB90" i="313"/>
  <c r="BB87" i="313"/>
  <c r="BB88" i="313"/>
  <c r="BB89" i="313"/>
  <c r="BB89" i="312"/>
  <c r="BB90" i="312"/>
  <c r="BB87" i="312"/>
  <c r="BB88" i="312"/>
  <c r="BH85" i="311"/>
  <c r="BG83" i="307"/>
  <c r="BD78" i="307"/>
  <c r="BH78" i="307"/>
  <c r="BI78" i="307" s="1"/>
  <c r="BB78" i="307"/>
  <c r="BG78" i="307"/>
  <c r="BE78" i="307"/>
  <c r="BE80" i="307"/>
  <c r="BD80" i="307"/>
  <c r="BH80" i="307"/>
  <c r="BI80" i="307" s="1"/>
  <c r="BB80" i="307"/>
  <c r="BG80" i="307"/>
  <c r="BH82" i="307"/>
  <c r="BB82" i="307"/>
  <c r="BG82" i="307"/>
  <c r="BE82" i="307"/>
  <c r="BD82" i="307"/>
  <c r="BE79" i="307"/>
  <c r="BD79" i="307"/>
  <c r="BH79" i="307"/>
  <c r="BI79" i="307" s="1"/>
  <c r="BB79" i="307"/>
  <c r="BG79" i="307"/>
  <c r="CQ23" i="307"/>
  <c r="A4" i="30"/>
  <c r="BD87" i="358" l="1"/>
  <c r="BS25" i="358" s="1"/>
  <c r="BT25" i="358"/>
  <c r="CA22" i="358" s="1"/>
  <c r="BD89" i="356"/>
  <c r="BS41" i="356" s="1"/>
  <c r="BT41" i="356"/>
  <c r="CA38" i="356" s="1"/>
  <c r="BD90" i="358"/>
  <c r="BS33" i="358" s="1"/>
  <c r="BT33" i="358"/>
  <c r="CA14" i="358" s="1"/>
  <c r="BD88" i="356"/>
  <c r="BS21" i="356" s="1"/>
  <c r="BT21" i="356"/>
  <c r="BD89" i="358"/>
  <c r="BS41" i="358" s="1"/>
  <c r="BT41" i="358"/>
  <c r="BD87" i="356"/>
  <c r="BS25" i="356" s="1"/>
  <c r="BT25" i="356"/>
  <c r="CA22" i="356" s="1"/>
  <c r="CA30" i="357"/>
  <c r="BD88" i="358"/>
  <c r="BS21" i="358" s="1"/>
  <c r="BT21" i="358"/>
  <c r="BD90" i="356"/>
  <c r="BS33" i="356" s="1"/>
  <c r="BT33" i="356"/>
  <c r="CA14" i="356" s="1"/>
  <c r="BB89" i="353"/>
  <c r="BB88" i="353"/>
  <c r="BB90" i="353"/>
  <c r="BB87" i="353"/>
  <c r="BD90" i="344"/>
  <c r="BS33" i="344" s="1"/>
  <c r="BT33" i="344"/>
  <c r="CA14" i="344" s="1"/>
  <c r="BD90" i="343"/>
  <c r="BS33" i="343" s="1"/>
  <c r="BT33" i="343"/>
  <c r="CA14" i="343" s="1"/>
  <c r="BD88" i="341"/>
  <c r="BS21" i="341" s="1"/>
  <c r="BT21" i="341"/>
  <c r="BB88" i="354"/>
  <c r="BB89" i="354"/>
  <c r="BB90" i="354"/>
  <c r="BB87" i="354"/>
  <c r="BD87" i="347"/>
  <c r="BS25" i="347" s="1"/>
  <c r="BT25" i="347"/>
  <c r="CA22" i="347" s="1"/>
  <c r="BD88" i="342"/>
  <c r="BS21" i="342" s="1"/>
  <c r="BT21" i="342"/>
  <c r="BT41" i="344"/>
  <c r="CA38" i="344" s="1"/>
  <c r="BD89" i="344"/>
  <c r="BS41" i="344" s="1"/>
  <c r="BT41" i="349"/>
  <c r="CA38" i="349" s="1"/>
  <c r="BD89" i="349"/>
  <c r="BS41" i="349" s="1"/>
  <c r="BT41" i="343"/>
  <c r="CA38" i="343" s="1"/>
  <c r="BD89" i="343"/>
  <c r="BS41" i="343" s="1"/>
  <c r="BD88" i="350"/>
  <c r="BS21" i="350" s="1"/>
  <c r="BT21" i="350"/>
  <c r="BT41" i="351"/>
  <c r="CA38" i="351" s="1"/>
  <c r="BD89" i="351"/>
  <c r="BS41" i="351" s="1"/>
  <c r="BD87" i="352"/>
  <c r="BS25" i="352" s="1"/>
  <c r="BT25" i="352"/>
  <c r="CA22" i="352" s="1"/>
  <c r="BD87" i="341"/>
  <c r="BS25" i="341" s="1"/>
  <c r="BT25" i="341"/>
  <c r="CA22" i="341" s="1"/>
  <c r="BB90" i="355"/>
  <c r="BB87" i="355"/>
  <c r="BB88" i="355"/>
  <c r="BB89" i="355"/>
  <c r="BD90" i="346"/>
  <c r="BS33" i="346" s="1"/>
  <c r="BT33" i="346"/>
  <c r="CA14" i="346" s="1"/>
  <c r="BD90" i="345"/>
  <c r="BS33" i="345" s="1"/>
  <c r="BT33" i="345"/>
  <c r="CA14" i="345" s="1"/>
  <c r="BD90" i="347"/>
  <c r="BS33" i="347" s="1"/>
  <c r="BT33" i="347"/>
  <c r="CA14" i="347" s="1"/>
  <c r="BD87" i="342"/>
  <c r="BS25" i="342" s="1"/>
  <c r="BT25" i="342"/>
  <c r="CA22" i="342" s="1"/>
  <c r="BD90" i="350"/>
  <c r="BS33" i="350" s="1"/>
  <c r="BT33" i="350"/>
  <c r="CA14" i="350" s="1"/>
  <c r="BD87" i="346"/>
  <c r="BS25" i="346" s="1"/>
  <c r="BT25" i="346"/>
  <c r="CA22" i="346" s="1"/>
  <c r="BD88" i="344"/>
  <c r="BS21" i="344" s="1"/>
  <c r="BT21" i="344"/>
  <c r="BD88" i="349"/>
  <c r="BS21" i="349" s="1"/>
  <c r="BT21" i="349"/>
  <c r="BD88" i="343"/>
  <c r="BS21" i="343" s="1"/>
  <c r="BT21" i="343"/>
  <c r="BD89" i="350"/>
  <c r="BS41" i="350" s="1"/>
  <c r="BT41" i="350"/>
  <c r="BD90" i="351"/>
  <c r="BS33" i="351" s="1"/>
  <c r="BT33" i="351"/>
  <c r="CA14" i="351" s="1"/>
  <c r="BD89" i="352"/>
  <c r="BS41" i="352" s="1"/>
  <c r="BT41" i="352"/>
  <c r="CA38" i="352" s="1"/>
  <c r="BD90" i="341"/>
  <c r="BS33" i="341" s="1"/>
  <c r="BT33" i="341"/>
  <c r="CA14" i="341" s="1"/>
  <c r="BT41" i="346"/>
  <c r="CA38" i="346" s="1"/>
  <c r="BD89" i="346"/>
  <c r="BS41" i="346" s="1"/>
  <c r="BD87" i="345"/>
  <c r="BS25" i="345" s="1"/>
  <c r="BT25" i="345"/>
  <c r="CA22" i="345" s="1"/>
  <c r="BT41" i="347"/>
  <c r="CA38" i="347" s="1"/>
  <c r="BD89" i="347"/>
  <c r="BS41" i="347" s="1"/>
  <c r="BD90" i="342"/>
  <c r="BS33" i="342" s="1"/>
  <c r="BT33" i="342"/>
  <c r="CA14" i="342" s="1"/>
  <c r="BD90" i="349"/>
  <c r="BS33" i="349" s="1"/>
  <c r="BT33" i="349"/>
  <c r="CA14" i="349" s="1"/>
  <c r="BD88" i="351"/>
  <c r="BS21" i="351" s="1"/>
  <c r="BT21" i="351"/>
  <c r="BD88" i="352"/>
  <c r="BS21" i="352" s="1"/>
  <c r="BT21" i="352"/>
  <c r="BD89" i="345"/>
  <c r="BS41" i="345" s="1"/>
  <c r="BT41" i="345"/>
  <c r="BD87" i="344"/>
  <c r="BS25" i="344" s="1"/>
  <c r="BT25" i="344"/>
  <c r="CA22" i="344" s="1"/>
  <c r="BD87" i="349"/>
  <c r="BS25" i="349" s="1"/>
  <c r="BT25" i="349"/>
  <c r="CA22" i="349" s="1"/>
  <c r="BD87" i="343"/>
  <c r="BS25" i="343" s="1"/>
  <c r="BT25" i="343"/>
  <c r="CA22" i="343" s="1"/>
  <c r="BD87" i="350"/>
  <c r="BS25" i="350" s="1"/>
  <c r="BT25" i="350"/>
  <c r="CA22" i="350" s="1"/>
  <c r="BD87" i="351"/>
  <c r="BS25" i="351" s="1"/>
  <c r="BT25" i="351"/>
  <c r="CA22" i="351" s="1"/>
  <c r="BD90" i="352"/>
  <c r="BS33" i="352" s="1"/>
  <c r="BT33" i="352"/>
  <c r="CA14" i="352" s="1"/>
  <c r="BT41" i="341"/>
  <c r="CA38" i="341" s="1"/>
  <c r="BD89" i="341"/>
  <c r="BS41" i="341" s="1"/>
  <c r="BB90" i="348"/>
  <c r="BB87" i="348"/>
  <c r="BB88" i="348"/>
  <c r="BB89" i="348"/>
  <c r="BD88" i="346"/>
  <c r="BS21" i="346" s="1"/>
  <c r="BT21" i="346"/>
  <c r="BD88" i="345"/>
  <c r="BS21" i="345" s="1"/>
  <c r="BT21" i="345"/>
  <c r="BD88" i="347"/>
  <c r="BS21" i="347" s="1"/>
  <c r="BT21" i="347"/>
  <c r="BT41" i="342"/>
  <c r="CA38" i="342" s="1"/>
  <c r="BD89" i="342"/>
  <c r="BS41" i="342" s="1"/>
  <c r="BD90" i="334"/>
  <c r="BS33" i="334" s="1"/>
  <c r="BT33" i="334"/>
  <c r="CA14" i="334" s="1"/>
  <c r="BD88" i="339"/>
  <c r="BS21" i="339" s="1"/>
  <c r="BT21" i="339"/>
  <c r="BD89" i="337"/>
  <c r="BS41" i="337" s="1"/>
  <c r="BT41" i="337"/>
  <c r="CA38" i="337" s="1"/>
  <c r="BT33" i="329"/>
  <c r="CA14" i="329" s="1"/>
  <c r="BD90" i="329"/>
  <c r="BS33" i="329" s="1"/>
  <c r="BT41" i="334"/>
  <c r="CA38" i="334" s="1"/>
  <c r="BD89" i="334"/>
  <c r="BS41" i="334" s="1"/>
  <c r="BB90" i="340"/>
  <c r="BB87" i="340"/>
  <c r="BB88" i="340"/>
  <c r="BB89" i="340"/>
  <c r="BD87" i="336"/>
  <c r="BS25" i="336" s="1"/>
  <c r="BT25" i="336"/>
  <c r="CA22" i="336" s="1"/>
  <c r="BD87" i="339"/>
  <c r="BS25" i="339" s="1"/>
  <c r="BT25" i="339"/>
  <c r="CA22" i="339" s="1"/>
  <c r="BD88" i="337"/>
  <c r="BS21" i="337" s="1"/>
  <c r="BT21" i="337"/>
  <c r="CA30" i="332"/>
  <c r="BD89" i="333"/>
  <c r="BS41" i="333" s="1"/>
  <c r="BT41" i="333"/>
  <c r="CA38" i="333" s="1"/>
  <c r="BD89" i="329"/>
  <c r="BS41" i="329" s="1"/>
  <c r="BT41" i="329"/>
  <c r="CA38" i="329" s="1"/>
  <c r="CA30" i="338"/>
  <c r="BD89" i="330"/>
  <c r="BS41" i="330" s="1"/>
  <c r="BT41" i="330"/>
  <c r="CA38" i="330" s="1"/>
  <c r="BD88" i="334"/>
  <c r="BS21" i="334" s="1"/>
  <c r="BT21" i="334"/>
  <c r="CA30" i="331"/>
  <c r="BD90" i="336"/>
  <c r="BS33" i="336" s="1"/>
  <c r="BT33" i="336"/>
  <c r="CA14" i="336" s="1"/>
  <c r="BD89" i="339"/>
  <c r="BS41" i="339" s="1"/>
  <c r="BT41" i="339"/>
  <c r="CA38" i="339" s="1"/>
  <c r="BD87" i="337"/>
  <c r="BS25" i="337" s="1"/>
  <c r="BT25" i="337"/>
  <c r="CA22" i="337" s="1"/>
  <c r="BB90" i="335"/>
  <c r="BB87" i="335"/>
  <c r="BB88" i="335"/>
  <c r="BB89" i="335"/>
  <c r="BT21" i="333"/>
  <c r="BD88" i="333"/>
  <c r="BS21" i="333" s="1"/>
  <c r="BD88" i="329"/>
  <c r="BS21" i="329" s="1"/>
  <c r="BT21" i="329"/>
  <c r="BD88" i="330"/>
  <c r="BS21" i="330" s="1"/>
  <c r="BT21" i="330"/>
  <c r="BD88" i="336"/>
  <c r="BS21" i="336" s="1"/>
  <c r="BT21" i="336"/>
  <c r="BD90" i="333"/>
  <c r="BS33" i="333" s="1"/>
  <c r="BT33" i="333"/>
  <c r="CA14" i="333" s="1"/>
  <c r="BD87" i="334"/>
  <c r="BS25" i="334" s="1"/>
  <c r="BT25" i="334"/>
  <c r="CA22" i="334" s="1"/>
  <c r="BD89" i="336"/>
  <c r="BS41" i="336" s="1"/>
  <c r="BT41" i="336"/>
  <c r="CA38" i="336" s="1"/>
  <c r="BD90" i="339"/>
  <c r="BS33" i="339" s="1"/>
  <c r="BT33" i="339"/>
  <c r="CA14" i="339" s="1"/>
  <c r="BD90" i="337"/>
  <c r="BS33" i="337" s="1"/>
  <c r="BT33" i="337"/>
  <c r="CA14" i="337" s="1"/>
  <c r="BT25" i="333"/>
  <c r="CA22" i="333" s="1"/>
  <c r="BD87" i="333"/>
  <c r="BS25" i="333" s="1"/>
  <c r="BD87" i="329"/>
  <c r="BS25" i="329" s="1"/>
  <c r="BT25" i="329"/>
  <c r="CA22" i="329" s="1"/>
  <c r="BD87" i="330"/>
  <c r="BS25" i="330" s="1"/>
  <c r="BT25" i="330"/>
  <c r="CA22" i="330" s="1"/>
  <c r="BD90" i="330"/>
  <c r="BS33" i="330" s="1"/>
  <c r="BT33" i="330"/>
  <c r="CA14" i="330" s="1"/>
  <c r="BD89" i="328"/>
  <c r="BS41" i="328" s="1"/>
  <c r="BT41" i="328"/>
  <c r="BD88" i="328"/>
  <c r="BS21" i="328" s="1"/>
  <c r="BT21" i="328"/>
  <c r="BD87" i="328"/>
  <c r="BS25" i="328" s="1"/>
  <c r="BT25" i="328"/>
  <c r="CA22" i="328" s="1"/>
  <c r="BD90" i="328"/>
  <c r="BS33" i="328" s="1"/>
  <c r="BT33" i="328"/>
  <c r="CA14" i="328" s="1"/>
  <c r="CA30" i="327"/>
  <c r="CE59" i="327" s="1"/>
  <c r="BB90" i="326"/>
  <c r="BB87" i="326"/>
  <c r="BB88" i="326"/>
  <c r="BB89" i="326"/>
  <c r="BD90" i="323"/>
  <c r="BS33" i="323" s="1"/>
  <c r="BT33" i="323"/>
  <c r="CA14" i="323" s="1"/>
  <c r="BB90" i="319"/>
  <c r="BB87" i="319"/>
  <c r="BB89" i="319"/>
  <c r="BB88" i="319"/>
  <c r="BD90" i="324"/>
  <c r="BS33" i="324" s="1"/>
  <c r="BT33" i="324"/>
  <c r="CA14" i="324" s="1"/>
  <c r="BB90" i="321"/>
  <c r="BB87" i="321"/>
  <c r="BB88" i="321"/>
  <c r="BB89" i="321"/>
  <c r="BT41" i="323"/>
  <c r="CA38" i="323" s="1"/>
  <c r="BD89" i="323"/>
  <c r="BS41" i="323" s="1"/>
  <c r="BT25" i="324"/>
  <c r="CA22" i="324" s="1"/>
  <c r="BD87" i="324"/>
  <c r="BS25" i="324" s="1"/>
  <c r="BB90" i="322"/>
  <c r="BB87" i="322"/>
  <c r="BB88" i="322"/>
  <c r="BB89" i="322"/>
  <c r="BD89" i="324"/>
  <c r="BS41" i="324" s="1"/>
  <c r="BT41" i="324"/>
  <c r="CA38" i="324" s="1"/>
  <c r="BD88" i="323"/>
  <c r="BS21" i="323" s="1"/>
  <c r="BT21" i="323"/>
  <c r="BB90" i="325"/>
  <c r="BB87" i="325"/>
  <c r="BB88" i="325"/>
  <c r="BB89" i="325"/>
  <c r="BB90" i="320"/>
  <c r="BB87" i="320"/>
  <c r="BB89" i="320"/>
  <c r="BB88" i="320"/>
  <c r="BD88" i="324"/>
  <c r="BS21" i="324" s="1"/>
  <c r="BT21" i="324"/>
  <c r="BD87" i="323"/>
  <c r="BS25" i="323" s="1"/>
  <c r="BT25" i="323"/>
  <c r="CA22" i="323" s="1"/>
  <c r="BB90" i="318"/>
  <c r="BB87" i="318"/>
  <c r="BB88" i="318"/>
  <c r="BB89" i="318"/>
  <c r="CA30" i="315"/>
  <c r="BD90" i="317"/>
  <c r="BS33" i="317" s="1"/>
  <c r="BT33" i="317"/>
  <c r="CA14" i="317" s="1"/>
  <c r="CA30" i="314"/>
  <c r="BD89" i="317"/>
  <c r="BS41" i="317" s="1"/>
  <c r="BT41" i="317"/>
  <c r="CA38" i="317" s="1"/>
  <c r="BD88" i="316"/>
  <c r="BS21" i="316" s="1"/>
  <c r="BT21" i="316"/>
  <c r="BD88" i="317"/>
  <c r="BS21" i="317" s="1"/>
  <c r="BT21" i="317"/>
  <c r="BD87" i="316"/>
  <c r="BS25" i="316" s="1"/>
  <c r="BT25" i="316"/>
  <c r="CA22" i="316" s="1"/>
  <c r="CE59" i="314"/>
  <c r="CE67" i="314"/>
  <c r="BD87" i="317"/>
  <c r="BS25" i="317" s="1"/>
  <c r="BT25" i="317"/>
  <c r="CA22" i="317" s="1"/>
  <c r="BD90" i="316"/>
  <c r="BS33" i="316" s="1"/>
  <c r="BT33" i="316"/>
  <c r="CA14" i="316" s="1"/>
  <c r="CE67" i="315"/>
  <c r="CE59" i="315"/>
  <c r="BD89" i="316"/>
  <c r="BS41" i="316" s="1"/>
  <c r="BT41" i="316"/>
  <c r="CA38" i="316" s="1"/>
  <c r="BD88" i="312"/>
  <c r="BS21" i="312" s="1"/>
  <c r="BT21" i="312"/>
  <c r="BD89" i="313"/>
  <c r="BS41" i="313" s="1"/>
  <c r="BT41" i="313"/>
  <c r="CA38" i="313" s="1"/>
  <c r="BD87" i="312"/>
  <c r="BS25" i="312" s="1"/>
  <c r="BT25" i="312"/>
  <c r="CA22" i="312" s="1"/>
  <c r="BD88" i="313"/>
  <c r="BS21" i="313" s="1"/>
  <c r="BT21" i="313"/>
  <c r="BD90" i="312"/>
  <c r="BS33" i="312" s="1"/>
  <c r="BT33" i="312"/>
  <c r="CA14" i="312" s="1"/>
  <c r="BD87" i="313"/>
  <c r="BS25" i="313" s="1"/>
  <c r="BT25" i="313"/>
  <c r="CA22" i="313" s="1"/>
  <c r="BD89" i="312"/>
  <c r="BS41" i="312" s="1"/>
  <c r="BT41" i="312"/>
  <c r="CA38" i="312" s="1"/>
  <c r="BD90" i="313"/>
  <c r="BS33" i="313" s="1"/>
  <c r="BT33" i="313"/>
  <c r="CA14" i="313" s="1"/>
  <c r="BB90" i="311"/>
  <c r="BB87" i="311"/>
  <c r="BB88" i="311"/>
  <c r="BB89" i="311"/>
  <c r="BH85" i="307"/>
  <c r="BS76" i="66"/>
  <c r="BS72" i="66"/>
  <c r="BS68" i="66"/>
  <c r="BS64" i="66"/>
  <c r="BS60" i="66"/>
  <c r="BS56" i="66"/>
  <c r="BS52" i="66"/>
  <c r="BS49" i="66"/>
  <c r="BS48" i="66"/>
  <c r="CA30" i="356" l="1"/>
  <c r="CA30" i="358"/>
  <c r="CA38" i="358"/>
  <c r="BD89" i="348"/>
  <c r="BS41" i="348" s="1"/>
  <c r="BT41" i="348"/>
  <c r="CA38" i="348" s="1"/>
  <c r="CA30" i="352"/>
  <c r="CA38" i="350"/>
  <c r="CA30" i="349"/>
  <c r="BD89" i="355"/>
  <c r="BS41" i="355" s="1"/>
  <c r="BT41" i="355"/>
  <c r="BD89" i="354"/>
  <c r="BS41" i="354" s="1"/>
  <c r="BT41" i="354"/>
  <c r="CA38" i="354" s="1"/>
  <c r="BD87" i="353"/>
  <c r="BS25" i="353" s="1"/>
  <c r="BT25" i="353"/>
  <c r="CA22" i="353" s="1"/>
  <c r="BD88" i="355"/>
  <c r="BS21" i="355" s="1"/>
  <c r="BT21" i="355"/>
  <c r="BD88" i="354"/>
  <c r="BS21" i="354" s="1"/>
  <c r="BT21" i="354"/>
  <c r="BD90" i="353"/>
  <c r="BS33" i="353" s="1"/>
  <c r="BT33" i="353"/>
  <c r="CA14" i="353" s="1"/>
  <c r="CA30" i="347"/>
  <c r="CA30" i="346"/>
  <c r="BD87" i="348"/>
  <c r="BS25" i="348" s="1"/>
  <c r="BT25" i="348"/>
  <c r="CA22" i="348" s="1"/>
  <c r="CA38" i="345"/>
  <c r="CA30" i="351"/>
  <c r="CA30" i="343"/>
  <c r="CA30" i="344"/>
  <c r="BD87" i="355"/>
  <c r="BS25" i="355" s="1"/>
  <c r="BT25" i="355"/>
  <c r="CA22" i="355" s="1"/>
  <c r="CA30" i="350"/>
  <c r="CA30" i="342"/>
  <c r="BD87" i="354"/>
  <c r="BS25" i="354" s="1"/>
  <c r="BT25" i="354"/>
  <c r="CA22" i="354" s="1"/>
  <c r="CA30" i="341"/>
  <c r="BT21" i="353"/>
  <c r="BD88" i="353"/>
  <c r="BS21" i="353" s="1"/>
  <c r="CA30" i="345"/>
  <c r="BD88" i="348"/>
  <c r="BS21" i="348" s="1"/>
  <c r="BT21" i="348"/>
  <c r="BD90" i="348"/>
  <c r="BS33" i="348" s="1"/>
  <c r="BT33" i="348"/>
  <c r="CA14" i="348" s="1"/>
  <c r="BD90" i="355"/>
  <c r="BS33" i="355" s="1"/>
  <c r="BT33" i="355"/>
  <c r="CA14" i="355" s="1"/>
  <c r="BD90" i="354"/>
  <c r="BS33" i="354" s="1"/>
  <c r="BT33" i="354"/>
  <c r="CA14" i="354" s="1"/>
  <c r="BD89" i="353"/>
  <c r="BS41" i="353" s="1"/>
  <c r="BT41" i="353"/>
  <c r="CA38" i="353" s="1"/>
  <c r="BD88" i="335"/>
  <c r="BS21" i="335" s="1"/>
  <c r="BT21" i="335"/>
  <c r="CA30" i="337"/>
  <c r="BD90" i="340"/>
  <c r="BS33" i="340" s="1"/>
  <c r="BT33" i="340"/>
  <c r="CA14" i="340" s="1"/>
  <c r="CA30" i="339"/>
  <c r="CA30" i="333"/>
  <c r="BD90" i="335"/>
  <c r="BS33" i="335" s="1"/>
  <c r="BT33" i="335"/>
  <c r="CA14" i="335" s="1"/>
  <c r="CA30" i="334"/>
  <c r="BD89" i="340"/>
  <c r="BS41" i="340" s="1"/>
  <c r="BT41" i="340"/>
  <c r="CA38" i="340" s="1"/>
  <c r="BD87" i="340"/>
  <c r="BS25" i="340" s="1"/>
  <c r="BT25" i="340"/>
  <c r="CA22" i="340" s="1"/>
  <c r="CA30" i="330"/>
  <c r="BD87" i="335"/>
  <c r="BS25" i="335" s="1"/>
  <c r="BT25" i="335"/>
  <c r="CA22" i="335" s="1"/>
  <c r="CA30" i="336"/>
  <c r="CA30" i="329"/>
  <c r="BD89" i="335"/>
  <c r="BS41" i="335" s="1"/>
  <c r="BT41" i="335"/>
  <c r="CA38" i="335" s="1"/>
  <c r="BD88" i="340"/>
  <c r="BS21" i="340" s="1"/>
  <c r="BT21" i="340"/>
  <c r="CA30" i="328"/>
  <c r="CA38" i="328"/>
  <c r="CE67" i="327"/>
  <c r="BD89" i="326"/>
  <c r="BS41" i="326" s="1"/>
  <c r="BT41" i="326"/>
  <c r="BD88" i="326"/>
  <c r="BS21" i="326" s="1"/>
  <c r="BT21" i="326"/>
  <c r="BD87" i="326"/>
  <c r="BS25" i="326" s="1"/>
  <c r="BT25" i="326"/>
  <c r="CA22" i="326" s="1"/>
  <c r="BD90" i="326"/>
  <c r="BS33" i="326" s="1"/>
  <c r="BT33" i="326"/>
  <c r="CA14" i="326" s="1"/>
  <c r="BT41" i="318"/>
  <c r="CA38" i="318" s="1"/>
  <c r="BD89" i="318"/>
  <c r="BS41" i="318" s="1"/>
  <c r="BD88" i="320"/>
  <c r="BS21" i="320" s="1"/>
  <c r="BT21" i="320"/>
  <c r="BD89" i="325"/>
  <c r="BS41" i="325" s="1"/>
  <c r="BT41" i="325"/>
  <c r="CA38" i="325" s="1"/>
  <c r="CA30" i="323"/>
  <c r="BD89" i="322"/>
  <c r="BS41" i="322" s="1"/>
  <c r="BT41" i="322"/>
  <c r="CA38" i="322" s="1"/>
  <c r="BT41" i="321"/>
  <c r="CA38" i="321" s="1"/>
  <c r="BD89" i="321"/>
  <c r="BS41" i="321" s="1"/>
  <c r="CE59" i="324"/>
  <c r="BD87" i="319"/>
  <c r="BS25" i="319" s="1"/>
  <c r="BT25" i="319"/>
  <c r="CA22" i="319" s="1"/>
  <c r="BD88" i="318"/>
  <c r="BS21" i="318" s="1"/>
  <c r="BT21" i="318"/>
  <c r="BT41" i="320"/>
  <c r="CA38" i="320" s="1"/>
  <c r="BD89" i="320"/>
  <c r="BS41" i="320" s="1"/>
  <c r="BD88" i="325"/>
  <c r="BS21" i="325" s="1"/>
  <c r="BT21" i="325"/>
  <c r="BD88" i="322"/>
  <c r="BS21" i="322" s="1"/>
  <c r="BT21" i="322"/>
  <c r="BD88" i="321"/>
  <c r="BS21" i="321" s="1"/>
  <c r="BT21" i="321"/>
  <c r="BD90" i="319"/>
  <c r="BS33" i="319" s="1"/>
  <c r="BT33" i="319"/>
  <c r="CA14" i="319" s="1"/>
  <c r="BD87" i="318"/>
  <c r="BS25" i="318" s="1"/>
  <c r="BT25" i="318"/>
  <c r="CA22" i="318" s="1"/>
  <c r="CA30" i="324"/>
  <c r="BD87" i="320"/>
  <c r="BS25" i="320" s="1"/>
  <c r="BT25" i="320"/>
  <c r="CA22" i="320" s="1"/>
  <c r="BD87" i="325"/>
  <c r="BS25" i="325" s="1"/>
  <c r="BT25" i="325"/>
  <c r="CA22" i="325" s="1"/>
  <c r="BT25" i="322"/>
  <c r="CA22" i="322" s="1"/>
  <c r="BD87" i="322"/>
  <c r="BS25" i="322" s="1"/>
  <c r="BD87" i="321"/>
  <c r="BS25" i="321" s="1"/>
  <c r="BT25" i="321"/>
  <c r="CA22" i="321" s="1"/>
  <c r="BD88" i="319"/>
  <c r="BS21" i="319" s="1"/>
  <c r="BT21" i="319"/>
  <c r="CE67" i="323"/>
  <c r="CE59" i="323"/>
  <c r="BT33" i="318"/>
  <c r="CA14" i="318" s="1"/>
  <c r="BD90" i="318"/>
  <c r="BS33" i="318" s="1"/>
  <c r="BD90" i="320"/>
  <c r="BS33" i="320" s="1"/>
  <c r="BT33" i="320"/>
  <c r="CA14" i="320" s="1"/>
  <c r="BD90" i="325"/>
  <c r="BS33" i="325" s="1"/>
  <c r="BT33" i="325"/>
  <c r="CA14" i="325" s="1"/>
  <c r="BD90" i="322"/>
  <c r="BS33" i="322" s="1"/>
  <c r="BT33" i="322"/>
  <c r="CA14" i="322" s="1"/>
  <c r="BD90" i="321"/>
  <c r="BS33" i="321" s="1"/>
  <c r="BT33" i="321"/>
  <c r="CA14" i="321" s="1"/>
  <c r="BT41" i="319"/>
  <c r="CA38" i="319" s="1"/>
  <c r="BD89" i="319"/>
  <c r="BS41" i="319" s="1"/>
  <c r="CA30" i="316"/>
  <c r="CE67" i="316" s="1"/>
  <c r="CE59" i="317"/>
  <c r="CA30" i="317"/>
  <c r="CE67" i="317" s="1"/>
  <c r="CA30" i="312"/>
  <c r="CE67" i="312" s="1"/>
  <c r="CA30" i="313"/>
  <c r="BD90" i="311"/>
  <c r="BS33" i="311" s="1"/>
  <c r="BT33" i="311"/>
  <c r="CA14" i="311" s="1"/>
  <c r="BD89" i="311"/>
  <c r="BS41" i="311" s="1"/>
  <c r="BT41" i="311"/>
  <c r="CA38" i="311" s="1"/>
  <c r="BD87" i="311"/>
  <c r="BS25" i="311" s="1"/>
  <c r="BT25" i="311"/>
  <c r="CA22" i="311" s="1"/>
  <c r="BD88" i="311"/>
  <c r="BS21" i="311" s="1"/>
  <c r="BT21" i="311"/>
  <c r="BB90" i="307"/>
  <c r="BB87" i="307"/>
  <c r="BB88" i="307"/>
  <c r="BB89" i="307"/>
  <c r="C74" i="66"/>
  <c r="CA30" i="353" l="1"/>
  <c r="CA30" i="354"/>
  <c r="CA38" i="355"/>
  <c r="CA30" i="355"/>
  <c r="CA30" i="348"/>
  <c r="CA30" i="340"/>
  <c r="CA30" i="335"/>
  <c r="BY4" i="315"/>
  <c r="BY4" i="314"/>
  <c r="CE59" i="328"/>
  <c r="CE67" i="328"/>
  <c r="CA30" i="326"/>
  <c r="CA38" i="326"/>
  <c r="CE67" i="326"/>
  <c r="CE59" i="326"/>
  <c r="CE67" i="324"/>
  <c r="CA30" i="320"/>
  <c r="CA30" i="321"/>
  <c r="CA30" i="325"/>
  <c r="CE67" i="325" s="1"/>
  <c r="CA30" i="318"/>
  <c r="CE59" i="320"/>
  <c r="CE67" i="320"/>
  <c r="CA30" i="319"/>
  <c r="CE59" i="319"/>
  <c r="CA30" i="322"/>
  <c r="CE59" i="316"/>
  <c r="CE59" i="312"/>
  <c r="CE67" i="313"/>
  <c r="CE59" i="313"/>
  <c r="CA30" i="311"/>
  <c r="CE59" i="311" s="1"/>
  <c r="CE67" i="311"/>
  <c r="BD89" i="307"/>
  <c r="BS41" i="307" s="1"/>
  <c r="BT41" i="307"/>
  <c r="BD88" i="307"/>
  <c r="BS21" i="307" s="1"/>
  <c r="BT21" i="307"/>
  <c r="BD87" i="307"/>
  <c r="BS25" i="307" s="1"/>
  <c r="BT25" i="307"/>
  <c r="BD90" i="307"/>
  <c r="BS33" i="307" s="1"/>
  <c r="BT33" i="307"/>
  <c r="C7" i="30"/>
  <c r="BY4" i="327" l="1"/>
  <c r="BX89" i="328"/>
  <c r="BX92" i="328" s="1"/>
  <c r="CE59" i="322"/>
  <c r="CE67" i="318"/>
  <c r="CE67" i="321"/>
  <c r="CE59" i="318"/>
  <c r="CE59" i="325"/>
  <c r="CE59" i="321"/>
  <c r="CE67" i="319"/>
  <c r="CE67" i="322"/>
  <c r="BX89" i="323"/>
  <c r="BX92" i="323" s="1"/>
  <c r="BX89" i="324"/>
  <c r="BX92" i="324" s="1"/>
  <c r="BX89" i="316"/>
  <c r="BX92" i="316" s="1"/>
  <c r="BX89" i="317"/>
  <c r="BX92" i="317" s="1"/>
  <c r="BX89" i="313"/>
  <c r="BX92" i="313" s="1"/>
  <c r="W72" i="66"/>
  <c r="V72" i="66"/>
  <c r="S72" i="66"/>
  <c r="R72" i="66"/>
  <c r="O72" i="66"/>
  <c r="N72" i="66"/>
  <c r="L72" i="66"/>
  <c r="X71" i="66"/>
  <c r="U71" i="66"/>
  <c r="T71" i="66"/>
  <c r="Q71" i="66"/>
  <c r="P71" i="66"/>
  <c r="M71" i="66"/>
  <c r="L71" i="66"/>
  <c r="X70" i="66"/>
  <c r="V70" i="66"/>
  <c r="T70" i="66"/>
  <c r="R70" i="66"/>
  <c r="P70" i="66"/>
  <c r="N70" i="66"/>
  <c r="L70" i="66"/>
  <c r="W69" i="66"/>
  <c r="U69" i="66"/>
  <c r="S69" i="66"/>
  <c r="Q69" i="66"/>
  <c r="O69" i="66"/>
  <c r="M69" i="66"/>
  <c r="L69" i="66"/>
  <c r="X68" i="66"/>
  <c r="W68" i="66"/>
  <c r="T68" i="66"/>
  <c r="S68" i="66"/>
  <c r="P68" i="66"/>
  <c r="O68" i="66"/>
  <c r="L68" i="66"/>
  <c r="V67" i="66"/>
  <c r="V73" i="66" s="1"/>
  <c r="AB68" i="66" s="1"/>
  <c r="AL68" i="66" s="1"/>
  <c r="AW68" i="66" s="1"/>
  <c r="U67" i="66"/>
  <c r="R67" i="66"/>
  <c r="Q67" i="66"/>
  <c r="N67" i="66"/>
  <c r="N73" i="66" s="1"/>
  <c r="M67" i="66"/>
  <c r="L67" i="66"/>
  <c r="W61" i="66"/>
  <c r="V61" i="66"/>
  <c r="S61" i="66"/>
  <c r="R61" i="66"/>
  <c r="O61" i="66"/>
  <c r="N61" i="66"/>
  <c r="L61" i="66"/>
  <c r="X60" i="66"/>
  <c r="U60" i="66"/>
  <c r="T60" i="66"/>
  <c r="Q60" i="66"/>
  <c r="P60" i="66"/>
  <c r="M60" i="66"/>
  <c r="L60" i="66"/>
  <c r="X59" i="66"/>
  <c r="V59" i="66"/>
  <c r="T59" i="66"/>
  <c r="R59" i="66"/>
  <c r="P59" i="66"/>
  <c r="N59" i="66"/>
  <c r="L59" i="66"/>
  <c r="W58" i="66"/>
  <c r="U58" i="66"/>
  <c r="S58" i="66"/>
  <c r="Q58" i="66"/>
  <c r="O58" i="66"/>
  <c r="M58" i="66"/>
  <c r="L58" i="66"/>
  <c r="X57" i="66"/>
  <c r="W57" i="66"/>
  <c r="T57" i="66"/>
  <c r="S57" i="66"/>
  <c r="P57" i="66"/>
  <c r="O57" i="66"/>
  <c r="L57" i="66"/>
  <c r="V56" i="66"/>
  <c r="U56" i="66"/>
  <c r="R56" i="66"/>
  <c r="R62" i="66" s="1"/>
  <c r="AA57" i="66" s="1"/>
  <c r="AK57" i="66" s="1"/>
  <c r="Q56" i="66"/>
  <c r="N56" i="66"/>
  <c r="M56" i="66"/>
  <c r="M62" i="66" s="1"/>
  <c r="Z56" i="66" s="1"/>
  <c r="L56" i="66"/>
  <c r="W50" i="66"/>
  <c r="V50" i="66"/>
  <c r="S50" i="66"/>
  <c r="R50" i="66"/>
  <c r="O50" i="66"/>
  <c r="N50" i="66"/>
  <c r="L50" i="66"/>
  <c r="X49" i="66"/>
  <c r="U49" i="66"/>
  <c r="T49" i="66"/>
  <c r="Q49" i="66"/>
  <c r="P49" i="66"/>
  <c r="M49" i="66"/>
  <c r="L49" i="66"/>
  <c r="X48" i="66"/>
  <c r="V48" i="66"/>
  <c r="T48" i="66"/>
  <c r="R48" i="66"/>
  <c r="P48" i="66"/>
  <c r="N48" i="66"/>
  <c r="L48" i="66"/>
  <c r="W47" i="66"/>
  <c r="U47" i="66"/>
  <c r="S47" i="66"/>
  <c r="Q47" i="66"/>
  <c r="O47" i="66"/>
  <c r="M47" i="66"/>
  <c r="L47" i="66"/>
  <c r="X46" i="66"/>
  <c r="W46" i="66"/>
  <c r="T46" i="66"/>
  <c r="T51" i="66" s="1"/>
  <c r="AA48" i="66" s="1"/>
  <c r="AK48" i="66" s="1"/>
  <c r="S46" i="66"/>
  <c r="P46" i="66"/>
  <c r="O46" i="66"/>
  <c r="L46" i="66"/>
  <c r="V45" i="66"/>
  <c r="U45" i="66"/>
  <c r="R45" i="66"/>
  <c r="Q45" i="66"/>
  <c r="Q51" i="66" s="1"/>
  <c r="AA45" i="66" s="1"/>
  <c r="AK45" i="66" s="1"/>
  <c r="N45" i="66"/>
  <c r="M45" i="66"/>
  <c r="L45" i="66"/>
  <c r="W39" i="66"/>
  <c r="V39" i="66"/>
  <c r="S39" i="66"/>
  <c r="R39" i="66"/>
  <c r="O39" i="66"/>
  <c r="N39" i="66"/>
  <c r="L39" i="66"/>
  <c r="X38" i="66"/>
  <c r="U38" i="66"/>
  <c r="T38" i="66"/>
  <c r="Q38" i="66"/>
  <c r="P38" i="66"/>
  <c r="M38" i="66"/>
  <c r="L38" i="66"/>
  <c r="X37" i="66"/>
  <c r="V37" i="66"/>
  <c r="T37" i="66"/>
  <c r="R37" i="66"/>
  <c r="P37" i="66"/>
  <c r="N37" i="66"/>
  <c r="L37" i="66"/>
  <c r="W36" i="66"/>
  <c r="U36" i="66"/>
  <c r="S36" i="66"/>
  <c r="Q36" i="66"/>
  <c r="O36" i="66"/>
  <c r="M36" i="66"/>
  <c r="L36" i="66"/>
  <c r="X35" i="66"/>
  <c r="X40" i="66" s="1"/>
  <c r="AB37" i="66" s="1"/>
  <c r="AL37" i="66" s="1"/>
  <c r="AW37" i="66" s="1"/>
  <c r="W35" i="66"/>
  <c r="T35" i="66"/>
  <c r="S35" i="66"/>
  <c r="P35" i="66"/>
  <c r="P40" i="66" s="1"/>
  <c r="Z37" i="66" s="1"/>
  <c r="O35" i="66"/>
  <c r="L35" i="66"/>
  <c r="V34" i="66"/>
  <c r="U34" i="66"/>
  <c r="U40" i="66" s="1"/>
  <c r="AB34" i="66" s="1"/>
  <c r="AL34" i="66" s="1"/>
  <c r="AW34" i="66" s="1"/>
  <c r="R34" i="66"/>
  <c r="Q34" i="66"/>
  <c r="N34" i="66"/>
  <c r="M34" i="66"/>
  <c r="L34" i="66"/>
  <c r="W28" i="66"/>
  <c r="V28" i="66"/>
  <c r="S28" i="66"/>
  <c r="R28" i="66"/>
  <c r="O28" i="66"/>
  <c r="N28" i="66"/>
  <c r="L28" i="66"/>
  <c r="X27" i="66"/>
  <c r="U27" i="66"/>
  <c r="T27" i="66"/>
  <c r="Q27" i="66"/>
  <c r="P27" i="66"/>
  <c r="M27" i="66"/>
  <c r="L27" i="66"/>
  <c r="X26" i="66"/>
  <c r="V26" i="66"/>
  <c r="T26" i="66"/>
  <c r="R26" i="66"/>
  <c r="P26" i="66"/>
  <c r="N26" i="66"/>
  <c r="L26" i="66"/>
  <c r="W25" i="66"/>
  <c r="U25" i="66"/>
  <c r="S25" i="66"/>
  <c r="Q25" i="66"/>
  <c r="O25" i="66"/>
  <c r="M25" i="66"/>
  <c r="L25" i="66"/>
  <c r="X24" i="66"/>
  <c r="W24" i="66"/>
  <c r="T24" i="66"/>
  <c r="S24" i="66"/>
  <c r="P24" i="66"/>
  <c r="O24" i="66"/>
  <c r="L24" i="66"/>
  <c r="V23" i="66"/>
  <c r="V29" i="66" s="1"/>
  <c r="AB24" i="66" s="1"/>
  <c r="AL24" i="66" s="1"/>
  <c r="AW24" i="66" s="1"/>
  <c r="U23" i="66"/>
  <c r="R23" i="66"/>
  <c r="Q23" i="66"/>
  <c r="N23" i="66"/>
  <c r="N29" i="66" s="1"/>
  <c r="Z24" i="66" s="1"/>
  <c r="M23" i="66"/>
  <c r="L23" i="66"/>
  <c r="W17" i="66"/>
  <c r="V17" i="66"/>
  <c r="S17" i="66"/>
  <c r="R17" i="66"/>
  <c r="O17" i="66"/>
  <c r="N17" i="66"/>
  <c r="X16" i="66"/>
  <c r="U16" i="66"/>
  <c r="T16" i="66"/>
  <c r="Q16" i="66"/>
  <c r="P16" i="66"/>
  <c r="M16" i="66"/>
  <c r="X15" i="66"/>
  <c r="V15" i="66"/>
  <c r="T15" i="66"/>
  <c r="R15" i="66"/>
  <c r="P15" i="66"/>
  <c r="N15" i="66"/>
  <c r="W14" i="66"/>
  <c r="U14" i="66"/>
  <c r="S14" i="66"/>
  <c r="Q14" i="66"/>
  <c r="O14" i="66"/>
  <c r="M14" i="66"/>
  <c r="X13" i="66"/>
  <c r="W13" i="66"/>
  <c r="T13" i="66"/>
  <c r="S13" i="66"/>
  <c r="P13" i="66"/>
  <c r="O13" i="66"/>
  <c r="V12" i="66"/>
  <c r="U12" i="66"/>
  <c r="U18" i="66" s="1"/>
  <c r="AB12" i="66" s="1"/>
  <c r="AL12" i="66" s="1"/>
  <c r="AW12" i="66" s="1"/>
  <c r="R12" i="66"/>
  <c r="Q12" i="66"/>
  <c r="Q18" i="66" s="1"/>
  <c r="AA12" i="66" s="1"/>
  <c r="AK12" i="66" s="1"/>
  <c r="N12" i="66"/>
  <c r="M12" i="66"/>
  <c r="M18" i="66" s="1"/>
  <c r="Z12" i="66" s="1"/>
  <c r="W72" i="1"/>
  <c r="V72" i="1"/>
  <c r="S72" i="1"/>
  <c r="R72" i="1"/>
  <c r="O72" i="1"/>
  <c r="N72" i="1"/>
  <c r="X71" i="1"/>
  <c r="U71" i="1"/>
  <c r="T71" i="1"/>
  <c r="Q71" i="1"/>
  <c r="P71" i="1"/>
  <c r="M71" i="1"/>
  <c r="X70" i="1"/>
  <c r="V70" i="1"/>
  <c r="T70" i="1"/>
  <c r="R70" i="1"/>
  <c r="P70" i="1"/>
  <c r="N70" i="1"/>
  <c r="W69" i="1"/>
  <c r="U69" i="1"/>
  <c r="S69" i="1"/>
  <c r="Q69" i="1"/>
  <c r="O69" i="1"/>
  <c r="M69" i="1"/>
  <c r="X68" i="1"/>
  <c r="W68" i="1"/>
  <c r="T68" i="1"/>
  <c r="S68" i="1"/>
  <c r="P68" i="1"/>
  <c r="O68" i="1"/>
  <c r="V67" i="1"/>
  <c r="U67" i="1"/>
  <c r="R67" i="1"/>
  <c r="Q67" i="1"/>
  <c r="N67" i="1"/>
  <c r="M67" i="1"/>
  <c r="W61" i="1"/>
  <c r="V61" i="1"/>
  <c r="S61" i="1"/>
  <c r="R61" i="1"/>
  <c r="O61" i="1"/>
  <c r="N61" i="1"/>
  <c r="X60" i="1"/>
  <c r="U60" i="1"/>
  <c r="T60" i="1"/>
  <c r="Q60" i="1"/>
  <c r="P60" i="1"/>
  <c r="M60" i="1"/>
  <c r="X59" i="1"/>
  <c r="V59" i="1"/>
  <c r="T59" i="1"/>
  <c r="R59" i="1"/>
  <c r="P59" i="1"/>
  <c r="N59" i="1"/>
  <c r="W58" i="1"/>
  <c r="U58" i="1"/>
  <c r="S58" i="1"/>
  <c r="Q58" i="1"/>
  <c r="O58" i="1"/>
  <c r="M58" i="1"/>
  <c r="X57" i="1"/>
  <c r="W57" i="1"/>
  <c r="T57" i="1"/>
  <c r="S57" i="1"/>
  <c r="P57" i="1"/>
  <c r="O57" i="1"/>
  <c r="V56" i="1"/>
  <c r="U56" i="1"/>
  <c r="U62" i="1" s="1"/>
  <c r="AB56" i="1" s="1"/>
  <c r="AL56" i="1" s="1"/>
  <c r="AW56" i="1" s="1"/>
  <c r="R56" i="1"/>
  <c r="Q56" i="1"/>
  <c r="Q62" i="1" s="1"/>
  <c r="AA56" i="1" s="1"/>
  <c r="AK56" i="1" s="1"/>
  <c r="N56" i="1"/>
  <c r="M56" i="1"/>
  <c r="W50" i="1"/>
  <c r="V50" i="1"/>
  <c r="S50" i="1"/>
  <c r="R50" i="1"/>
  <c r="O50" i="1"/>
  <c r="N50" i="1"/>
  <c r="X49" i="1"/>
  <c r="U49" i="1"/>
  <c r="T49" i="1"/>
  <c r="Q49" i="1"/>
  <c r="P49" i="1"/>
  <c r="M49" i="1"/>
  <c r="X48" i="1"/>
  <c r="V48" i="1"/>
  <c r="T48" i="1"/>
  <c r="R48" i="1"/>
  <c r="P48" i="1"/>
  <c r="N48" i="1"/>
  <c r="W47" i="1"/>
  <c r="U47" i="1"/>
  <c r="S47" i="1"/>
  <c r="Q47" i="1"/>
  <c r="O47" i="1"/>
  <c r="M47" i="1"/>
  <c r="X46" i="1"/>
  <c r="W46" i="1"/>
  <c r="T46" i="1"/>
  <c r="S46" i="1"/>
  <c r="P46" i="1"/>
  <c r="O46" i="1"/>
  <c r="V45" i="1"/>
  <c r="U45" i="1"/>
  <c r="U51" i="1" s="1"/>
  <c r="AB45" i="1" s="1"/>
  <c r="AL45" i="1" s="1"/>
  <c r="AW45" i="1" s="1"/>
  <c r="R45" i="1"/>
  <c r="Q45" i="1"/>
  <c r="Q51" i="1" s="1"/>
  <c r="AA45" i="1" s="1"/>
  <c r="AK45" i="1" s="1"/>
  <c r="N45" i="1"/>
  <c r="M45" i="1"/>
  <c r="M51" i="1" s="1"/>
  <c r="Z45" i="1" s="1"/>
  <c r="W39" i="1"/>
  <c r="V39" i="1"/>
  <c r="S39" i="1"/>
  <c r="R39" i="1"/>
  <c r="O39" i="1"/>
  <c r="N39" i="1"/>
  <c r="X38" i="1"/>
  <c r="U38" i="1"/>
  <c r="T38" i="1"/>
  <c r="Q38" i="1"/>
  <c r="P38" i="1"/>
  <c r="M38" i="1"/>
  <c r="X37" i="1"/>
  <c r="V37" i="1"/>
  <c r="T37" i="1"/>
  <c r="R37" i="1"/>
  <c r="P37" i="1"/>
  <c r="N37" i="1"/>
  <c r="W36" i="1"/>
  <c r="U36" i="1"/>
  <c r="S36" i="1"/>
  <c r="Q36" i="1"/>
  <c r="O36" i="1"/>
  <c r="M36" i="1"/>
  <c r="X35" i="1"/>
  <c r="W35" i="1"/>
  <c r="T35" i="1"/>
  <c r="S35" i="1"/>
  <c r="P35" i="1"/>
  <c r="O35" i="1"/>
  <c r="V34" i="1"/>
  <c r="U34" i="1"/>
  <c r="U40" i="1" s="1"/>
  <c r="AB34" i="1" s="1"/>
  <c r="AL34" i="1" s="1"/>
  <c r="AW34" i="1" s="1"/>
  <c r="R34" i="1"/>
  <c r="Q34" i="1"/>
  <c r="Q40" i="1" s="1"/>
  <c r="AA34" i="1" s="1"/>
  <c r="AK34" i="1" s="1"/>
  <c r="N34" i="1"/>
  <c r="M34" i="1"/>
  <c r="W28" i="1"/>
  <c r="V28" i="1"/>
  <c r="S28" i="1"/>
  <c r="R28" i="1"/>
  <c r="O28" i="1"/>
  <c r="N28" i="1"/>
  <c r="X27" i="1"/>
  <c r="U27" i="1"/>
  <c r="T27" i="1"/>
  <c r="Q27" i="1"/>
  <c r="P27" i="1"/>
  <c r="M27" i="1"/>
  <c r="X26" i="1"/>
  <c r="V26" i="1"/>
  <c r="T26" i="1"/>
  <c r="R26" i="1"/>
  <c r="P26" i="1"/>
  <c r="N26" i="1"/>
  <c r="W25" i="1"/>
  <c r="U25" i="1"/>
  <c r="S25" i="1"/>
  <c r="Q25" i="1"/>
  <c r="O25" i="1"/>
  <c r="M25" i="1"/>
  <c r="X24" i="1"/>
  <c r="W24" i="1"/>
  <c r="T24" i="1"/>
  <c r="S24" i="1"/>
  <c r="P24" i="1"/>
  <c r="O24" i="1"/>
  <c r="V23" i="1"/>
  <c r="U23" i="1"/>
  <c r="U29" i="1" s="1"/>
  <c r="AB23" i="1" s="1"/>
  <c r="AL23" i="1" s="1"/>
  <c r="AW23" i="1" s="1"/>
  <c r="R23" i="1"/>
  <c r="Q23" i="1"/>
  <c r="Q29" i="1" s="1"/>
  <c r="AA23" i="1" s="1"/>
  <c r="AK23" i="1" s="1"/>
  <c r="N23" i="1"/>
  <c r="M23" i="1"/>
  <c r="BY4" i="312" l="1"/>
  <c r="BY4" i="320"/>
  <c r="BY4" i="317"/>
  <c r="D17" i="30"/>
  <c r="BY4" i="324"/>
  <c r="D24" i="30"/>
  <c r="BY4" i="328"/>
  <c r="D8" i="30"/>
  <c r="BY4" i="313"/>
  <c r="D13" i="30"/>
  <c r="BY4" i="316"/>
  <c r="D16" i="30"/>
  <c r="BY4" i="323"/>
  <c r="D23" i="30"/>
  <c r="BY4" i="326"/>
  <c r="BX89" i="322"/>
  <c r="BX92" i="322" s="1"/>
  <c r="BX89" i="319"/>
  <c r="BX92" i="319" s="1"/>
  <c r="M62" i="1"/>
  <c r="Z56" i="1" s="1"/>
  <c r="M40" i="1"/>
  <c r="Z34" i="1" s="1"/>
  <c r="M40" i="66"/>
  <c r="Z34" i="66" s="1"/>
  <c r="Q73" i="66"/>
  <c r="AA67" i="66" s="1"/>
  <c r="AK67" i="66" s="1"/>
  <c r="T29" i="66"/>
  <c r="AA26" i="66" s="1"/>
  <c r="AK26" i="66" s="1"/>
  <c r="M29" i="1"/>
  <c r="Z23" i="1" s="1"/>
  <c r="S62" i="1"/>
  <c r="AA58" i="1" s="1"/>
  <c r="AK58" i="1" s="1"/>
  <c r="R29" i="66"/>
  <c r="AA24" i="66" s="1"/>
  <c r="AK24" i="66" s="1"/>
  <c r="AM24" i="66" s="1"/>
  <c r="N62" i="66"/>
  <c r="Z57" i="66" s="1"/>
  <c r="AJ57" i="66" s="1"/>
  <c r="AU57" i="66" s="1"/>
  <c r="V62" i="66"/>
  <c r="AB57" i="66" s="1"/>
  <c r="AL57" i="66" s="1"/>
  <c r="AW57" i="66" s="1"/>
  <c r="R73" i="66"/>
  <c r="T18" i="66"/>
  <c r="AA15" i="66" s="1"/>
  <c r="AK15" i="66" s="1"/>
  <c r="AV15" i="66" s="1"/>
  <c r="P29" i="66"/>
  <c r="Z26" i="66" s="1"/>
  <c r="AF26" i="66" s="1"/>
  <c r="X29" i="66"/>
  <c r="AB26" i="66" s="1"/>
  <c r="AL26" i="66" s="1"/>
  <c r="AW26" i="66" s="1"/>
  <c r="Q40" i="66"/>
  <c r="AA34" i="66" s="1"/>
  <c r="AK34" i="66" s="1"/>
  <c r="T40" i="66"/>
  <c r="AA37" i="66" s="1"/>
  <c r="AK37" i="66" s="1"/>
  <c r="M51" i="66"/>
  <c r="Z45" i="66" s="1"/>
  <c r="AD46" i="66" s="1"/>
  <c r="U51" i="66"/>
  <c r="AB45" i="66" s="1"/>
  <c r="AL45" i="66" s="1"/>
  <c r="AW45" i="66" s="1"/>
  <c r="P51" i="66"/>
  <c r="Z48" i="66" s="1"/>
  <c r="X51" i="66"/>
  <c r="AB48" i="66" s="1"/>
  <c r="AL48" i="66" s="1"/>
  <c r="AW48" i="66" s="1"/>
  <c r="Q62" i="66"/>
  <c r="AA56" i="66" s="1"/>
  <c r="AK56" i="66" s="1"/>
  <c r="AV56" i="66" s="1"/>
  <c r="M73" i="66"/>
  <c r="U73" i="66"/>
  <c r="W29" i="1"/>
  <c r="AB25" i="1" s="1"/>
  <c r="AL25" i="1" s="1"/>
  <c r="AW25" i="1" s="1"/>
  <c r="O62" i="1"/>
  <c r="Z58" i="1" s="1"/>
  <c r="AJ58" i="1" s="1"/>
  <c r="AU58" i="1" s="1"/>
  <c r="W51" i="1"/>
  <c r="AB47" i="1" s="1"/>
  <c r="AL47" i="1" s="1"/>
  <c r="AW47" i="1" s="1"/>
  <c r="O51" i="1"/>
  <c r="Z47" i="1" s="1"/>
  <c r="S51" i="1"/>
  <c r="AA47" i="1" s="1"/>
  <c r="AK47" i="1" s="1"/>
  <c r="W62" i="1"/>
  <c r="AB58" i="1" s="1"/>
  <c r="AL58" i="1" s="1"/>
  <c r="AW58" i="1" s="1"/>
  <c r="O29" i="1"/>
  <c r="Z25" i="1" s="1"/>
  <c r="AE23" i="1" s="1"/>
  <c r="S29" i="1"/>
  <c r="AA25" i="1" s="1"/>
  <c r="AK25" i="1" s="1"/>
  <c r="AV25" i="1" s="1"/>
  <c r="V62" i="1"/>
  <c r="AB57" i="1" s="1"/>
  <c r="AL57" i="1" s="1"/>
  <c r="AW57" i="1" s="1"/>
  <c r="O40" i="1"/>
  <c r="Z36" i="1" s="1"/>
  <c r="AE34" i="1" s="1"/>
  <c r="S40" i="1"/>
  <c r="AA36" i="1" s="1"/>
  <c r="AK36" i="1" s="1"/>
  <c r="W40" i="1"/>
  <c r="AB36" i="1" s="1"/>
  <c r="AL36" i="1" s="1"/>
  <c r="AW36" i="1" s="1"/>
  <c r="V51" i="1"/>
  <c r="AB46" i="1" s="1"/>
  <c r="AL46" i="1" s="1"/>
  <c r="AW46" i="1" s="1"/>
  <c r="O18" i="66"/>
  <c r="Z14" i="66" s="1"/>
  <c r="S18" i="66"/>
  <c r="AA14" i="66" s="1"/>
  <c r="AK14" i="66" s="1"/>
  <c r="AV14" i="66" s="1"/>
  <c r="W18" i="66"/>
  <c r="AB14" i="66" s="1"/>
  <c r="AL14" i="66" s="1"/>
  <c r="AW14" i="66" s="1"/>
  <c r="O40" i="66"/>
  <c r="Z36" i="66" s="1"/>
  <c r="AD36" i="66" s="1"/>
  <c r="S40" i="66"/>
  <c r="AA36" i="66" s="1"/>
  <c r="AK36" i="66" s="1"/>
  <c r="AV36" i="66" s="1"/>
  <c r="W40" i="66"/>
  <c r="AB36" i="66" s="1"/>
  <c r="AL36" i="66" s="1"/>
  <c r="AW36" i="66" s="1"/>
  <c r="O51" i="66"/>
  <c r="Z47" i="66" s="1"/>
  <c r="S51" i="66"/>
  <c r="AA47" i="66" s="1"/>
  <c r="AK47" i="66" s="1"/>
  <c r="W51" i="66"/>
  <c r="AB47" i="66" s="1"/>
  <c r="AL47" i="66" s="1"/>
  <c r="AW47" i="66" s="1"/>
  <c r="W62" i="66"/>
  <c r="AB58" i="66" s="1"/>
  <c r="AL58" i="66" s="1"/>
  <c r="AW58" i="66" s="1"/>
  <c r="AV67" i="66"/>
  <c r="AJ56" i="66"/>
  <c r="AU56" i="66" s="1"/>
  <c r="AV57" i="66"/>
  <c r="AM57" i="66"/>
  <c r="AV45" i="66"/>
  <c r="AM45" i="66"/>
  <c r="AJ48" i="66"/>
  <c r="AU48" i="66" s="1"/>
  <c r="AV48" i="66"/>
  <c r="AM48" i="66"/>
  <c r="AJ47" i="66"/>
  <c r="AU47" i="66" s="1"/>
  <c r="AV47" i="66"/>
  <c r="AJ34" i="66"/>
  <c r="AU34" i="66" s="1"/>
  <c r="AV34" i="66"/>
  <c r="AM34" i="66"/>
  <c r="AG34" i="66" s="1"/>
  <c r="AJ37" i="66"/>
  <c r="AU37" i="66" s="1"/>
  <c r="AV37" i="66"/>
  <c r="AM37" i="66"/>
  <c r="AG37" i="66" s="1"/>
  <c r="AJ36" i="66"/>
  <c r="AU36" i="66" s="1"/>
  <c r="AV26" i="66"/>
  <c r="AM26" i="66"/>
  <c r="AJ24" i="66"/>
  <c r="AU24" i="66" s="1"/>
  <c r="AV24" i="66"/>
  <c r="AJ23" i="1"/>
  <c r="AU23" i="1" s="1"/>
  <c r="AJ34" i="1"/>
  <c r="AU34" i="1" s="1"/>
  <c r="V40" i="1"/>
  <c r="AB35" i="1" s="1"/>
  <c r="AL35" i="1" s="1"/>
  <c r="AW35" i="1" s="1"/>
  <c r="AM23" i="1"/>
  <c r="AV23" i="1"/>
  <c r="AV34" i="1"/>
  <c r="AM34" i="1"/>
  <c r="AJ36" i="1"/>
  <c r="AU36" i="1" s="1"/>
  <c r="AV36" i="1"/>
  <c r="AJ45" i="1"/>
  <c r="AU45" i="1" s="1"/>
  <c r="AV45" i="1"/>
  <c r="AM45" i="1"/>
  <c r="AJ47" i="1"/>
  <c r="AU47" i="1" s="1"/>
  <c r="AV47" i="1"/>
  <c r="AJ56" i="1"/>
  <c r="AU56" i="1" s="1"/>
  <c r="AV56" i="1"/>
  <c r="AM56" i="1"/>
  <c r="AV58" i="1"/>
  <c r="AJ14" i="66"/>
  <c r="AJ12" i="66"/>
  <c r="AV12" i="66"/>
  <c r="AM12" i="66"/>
  <c r="N40" i="1"/>
  <c r="Z35" i="1" s="1"/>
  <c r="R40" i="1"/>
  <c r="AA35" i="1" s="1"/>
  <c r="AK35" i="1" s="1"/>
  <c r="N51" i="1"/>
  <c r="Z46" i="1" s="1"/>
  <c r="R51" i="1"/>
  <c r="AA46" i="1" s="1"/>
  <c r="AK46" i="1" s="1"/>
  <c r="N62" i="1"/>
  <c r="Z57" i="1" s="1"/>
  <c r="AD56" i="1" s="1"/>
  <c r="R62" i="1"/>
  <c r="AA57" i="1" s="1"/>
  <c r="AK57" i="1" s="1"/>
  <c r="P62" i="1"/>
  <c r="Z59" i="1" s="1"/>
  <c r="T62" i="1"/>
  <c r="AA59" i="1" s="1"/>
  <c r="AK59" i="1" s="1"/>
  <c r="X62" i="1"/>
  <c r="AB59" i="1" s="1"/>
  <c r="AL59" i="1" s="1"/>
  <c r="AW59" i="1" s="1"/>
  <c r="P51" i="1"/>
  <c r="Z48" i="1" s="1"/>
  <c r="T51" i="1"/>
  <c r="AA48" i="1" s="1"/>
  <c r="AK48" i="1" s="1"/>
  <c r="X51" i="1"/>
  <c r="AB48" i="1" s="1"/>
  <c r="AL48" i="1" s="1"/>
  <c r="AW48" i="1" s="1"/>
  <c r="P40" i="1"/>
  <c r="Z37" i="1" s="1"/>
  <c r="T40" i="1"/>
  <c r="AA37" i="1" s="1"/>
  <c r="AK37" i="1" s="1"/>
  <c r="X40" i="1"/>
  <c r="AB37" i="1" s="1"/>
  <c r="AL37" i="1" s="1"/>
  <c r="AW37" i="1" s="1"/>
  <c r="O62" i="66"/>
  <c r="Z58" i="66" s="1"/>
  <c r="S62" i="66"/>
  <c r="AA58" i="66" s="1"/>
  <c r="AK58" i="66" s="1"/>
  <c r="O73" i="66"/>
  <c r="Z69" i="66" s="1"/>
  <c r="AE69" i="66" s="1"/>
  <c r="S73" i="66"/>
  <c r="AA69" i="66" s="1"/>
  <c r="AK69" i="66" s="1"/>
  <c r="W73" i="66"/>
  <c r="AB69" i="66" s="1"/>
  <c r="AL69" i="66" s="1"/>
  <c r="AW69" i="66" s="1"/>
  <c r="V74" i="66"/>
  <c r="Q74" i="66"/>
  <c r="Z68" i="66"/>
  <c r="N74" i="66"/>
  <c r="AA68" i="66"/>
  <c r="AK68" i="66" s="1"/>
  <c r="R74" i="66"/>
  <c r="Z67" i="66"/>
  <c r="AD68" i="66" s="1"/>
  <c r="M74" i="66"/>
  <c r="AB67" i="66"/>
  <c r="AL67" i="66" s="1"/>
  <c r="AW67" i="66" s="1"/>
  <c r="U74" i="66"/>
  <c r="N29" i="1"/>
  <c r="Z24" i="1" s="1"/>
  <c r="R29" i="1"/>
  <c r="AA24" i="1" s="1"/>
  <c r="AK24" i="1" s="1"/>
  <c r="V29" i="1"/>
  <c r="AB24" i="1" s="1"/>
  <c r="AL24" i="1" s="1"/>
  <c r="AW24" i="1" s="1"/>
  <c r="N73" i="1"/>
  <c r="Z68" i="1" s="1"/>
  <c r="R73" i="1"/>
  <c r="AA68" i="1" s="1"/>
  <c r="AK68" i="1" s="1"/>
  <c r="V73" i="1"/>
  <c r="AB68" i="1" s="1"/>
  <c r="AL68" i="1" s="1"/>
  <c r="AW68" i="1" s="1"/>
  <c r="O73" i="1"/>
  <c r="Z69" i="1" s="1"/>
  <c r="S73" i="1"/>
  <c r="AA69" i="1" s="1"/>
  <c r="AK69" i="1" s="1"/>
  <c r="W73" i="1"/>
  <c r="AB69" i="1" s="1"/>
  <c r="AL69" i="1" s="1"/>
  <c r="AW69" i="1" s="1"/>
  <c r="M73" i="1"/>
  <c r="Z67" i="1" s="1"/>
  <c r="Q73" i="1"/>
  <c r="AA67" i="1" s="1"/>
  <c r="AK67" i="1" s="1"/>
  <c r="U73" i="1"/>
  <c r="AB67" i="1" s="1"/>
  <c r="AL67" i="1" s="1"/>
  <c r="AW67" i="1" s="1"/>
  <c r="P73" i="1"/>
  <c r="Z70" i="1" s="1"/>
  <c r="T73" i="1"/>
  <c r="AA70" i="1" s="1"/>
  <c r="AK70" i="1" s="1"/>
  <c r="X73" i="1"/>
  <c r="AB70" i="1" s="1"/>
  <c r="AL70" i="1" s="1"/>
  <c r="AW70" i="1" s="1"/>
  <c r="P29" i="1"/>
  <c r="Z26" i="1" s="1"/>
  <c r="AD26" i="1" s="1"/>
  <c r="T29" i="1"/>
  <c r="AA26" i="1" s="1"/>
  <c r="AK26" i="1" s="1"/>
  <c r="X29" i="1"/>
  <c r="AB26" i="1" s="1"/>
  <c r="AL26" i="1" s="1"/>
  <c r="AW26" i="1" s="1"/>
  <c r="N18" i="66"/>
  <c r="Z13" i="66" s="1"/>
  <c r="AD12" i="66" s="1"/>
  <c r="R18" i="66"/>
  <c r="AA13" i="66" s="1"/>
  <c r="AK13" i="66" s="1"/>
  <c r="AV13" i="66" s="1"/>
  <c r="V18" i="66"/>
  <c r="AB13" i="66" s="1"/>
  <c r="AL13" i="66" s="1"/>
  <c r="M29" i="66"/>
  <c r="Z23" i="66" s="1"/>
  <c r="U29" i="66"/>
  <c r="AB23" i="66" s="1"/>
  <c r="AL23" i="66" s="1"/>
  <c r="AW23" i="66" s="1"/>
  <c r="N40" i="66"/>
  <c r="Z35" i="66" s="1"/>
  <c r="AD35" i="66" s="1"/>
  <c r="R40" i="66"/>
  <c r="AA35" i="66" s="1"/>
  <c r="AK35" i="66" s="1"/>
  <c r="V40" i="66"/>
  <c r="AB35" i="66" s="1"/>
  <c r="AL35" i="66" s="1"/>
  <c r="AW35" i="66" s="1"/>
  <c r="N51" i="66"/>
  <c r="Z46" i="66" s="1"/>
  <c r="R51" i="66"/>
  <c r="AA46" i="66" s="1"/>
  <c r="AK46" i="66" s="1"/>
  <c r="V51" i="66"/>
  <c r="AB46" i="66" s="1"/>
  <c r="AL46" i="66" s="1"/>
  <c r="AW46" i="66" s="1"/>
  <c r="P62" i="66"/>
  <c r="Z59" i="66" s="1"/>
  <c r="T62" i="66"/>
  <c r="AA59" i="66" s="1"/>
  <c r="AK59" i="66" s="1"/>
  <c r="AV59" i="66" s="1"/>
  <c r="X62" i="66"/>
  <c r="AB59" i="66" s="1"/>
  <c r="AL59" i="66" s="1"/>
  <c r="P73" i="66"/>
  <c r="Z70" i="66" s="1"/>
  <c r="AF67" i="66" s="1"/>
  <c r="T73" i="66"/>
  <c r="AA70" i="66" s="1"/>
  <c r="AK70" i="66" s="1"/>
  <c r="X73" i="66"/>
  <c r="AB70" i="66" s="1"/>
  <c r="AL70" i="66" s="1"/>
  <c r="AW70" i="66" s="1"/>
  <c r="P18" i="66"/>
  <c r="Z15" i="66" s="1"/>
  <c r="AF12" i="66" s="1"/>
  <c r="X18" i="66"/>
  <c r="AB15" i="66" s="1"/>
  <c r="AL15" i="66" s="1"/>
  <c r="Q29" i="66"/>
  <c r="AA23" i="66" s="1"/>
  <c r="AK23" i="66" s="1"/>
  <c r="O29" i="66"/>
  <c r="Z25" i="66" s="1"/>
  <c r="S29" i="66"/>
  <c r="AA25" i="66" s="1"/>
  <c r="AK25" i="66" s="1"/>
  <c r="W29" i="66"/>
  <c r="AB25" i="66" s="1"/>
  <c r="AL25" i="66" s="1"/>
  <c r="AW25" i="66" s="1"/>
  <c r="U62" i="66"/>
  <c r="AB56" i="66" s="1"/>
  <c r="AL56" i="66" s="1"/>
  <c r="AW56" i="66" s="1"/>
  <c r="AC68" i="66"/>
  <c r="AC70" i="66"/>
  <c r="AC67" i="66"/>
  <c r="AF69" i="66"/>
  <c r="AC57" i="66"/>
  <c r="AD59" i="66"/>
  <c r="AE59" i="66"/>
  <c r="AF56" i="66"/>
  <c r="AE56" i="66"/>
  <c r="AF58" i="66"/>
  <c r="AF48" i="66"/>
  <c r="AC48" i="66"/>
  <c r="AC45" i="66"/>
  <c r="AF47" i="66"/>
  <c r="AF37" i="66"/>
  <c r="AD37" i="66"/>
  <c r="AC37" i="66"/>
  <c r="AF34" i="66"/>
  <c r="AE34" i="66"/>
  <c r="AC34" i="66"/>
  <c r="AF36" i="66"/>
  <c r="AD24" i="66"/>
  <c r="AC26" i="66"/>
  <c r="AD25" i="66"/>
  <c r="AE25" i="66"/>
  <c r="AD23" i="66"/>
  <c r="AC12" i="66"/>
  <c r="AC56" i="1"/>
  <c r="AD57" i="1"/>
  <c r="AC58" i="1"/>
  <c r="AE45" i="1"/>
  <c r="AF45" i="1"/>
  <c r="AD45" i="1"/>
  <c r="AC45" i="1"/>
  <c r="AD48" i="1"/>
  <c r="AD47" i="1"/>
  <c r="AC47" i="1"/>
  <c r="AC34" i="1"/>
  <c r="AD36" i="1"/>
  <c r="AC23" i="1"/>
  <c r="AC25" i="1"/>
  <c r="L17" i="66"/>
  <c r="L16" i="66"/>
  <c r="L15" i="66"/>
  <c r="L14" i="66"/>
  <c r="L13" i="66"/>
  <c r="L12" i="66"/>
  <c r="H68" i="66"/>
  <c r="AI70" i="66" s="1"/>
  <c r="H67" i="66"/>
  <c r="AI68" i="66" s="1"/>
  <c r="C68" i="66"/>
  <c r="AI69" i="66" s="1"/>
  <c r="C67" i="66"/>
  <c r="AI67" i="66" s="1"/>
  <c r="H57" i="66"/>
  <c r="AI59" i="66" s="1"/>
  <c r="H56" i="66"/>
  <c r="AI57" i="66" s="1"/>
  <c r="C57" i="66"/>
  <c r="AI58" i="66" s="1"/>
  <c r="C56" i="66"/>
  <c r="AI56" i="66" s="1"/>
  <c r="H46" i="66"/>
  <c r="AI48" i="66" s="1"/>
  <c r="H45" i="66"/>
  <c r="AI46" i="66" s="1"/>
  <c r="C46" i="66"/>
  <c r="AI47" i="66" s="1"/>
  <c r="C45" i="66"/>
  <c r="AI45" i="66" s="1"/>
  <c r="H35" i="66"/>
  <c r="AI37" i="66" s="1"/>
  <c r="H34" i="66"/>
  <c r="AI35" i="66" s="1"/>
  <c r="C35" i="66"/>
  <c r="AI36" i="66" s="1"/>
  <c r="C34" i="66"/>
  <c r="AI34" i="66" s="1"/>
  <c r="H24" i="66"/>
  <c r="AI26" i="66" s="1"/>
  <c r="H23" i="66"/>
  <c r="AI24" i="66" s="1"/>
  <c r="C24" i="66"/>
  <c r="AI25" i="66" s="1"/>
  <c r="C23" i="66"/>
  <c r="AI23" i="66" s="1"/>
  <c r="H13" i="66"/>
  <c r="AI15" i="66" s="1"/>
  <c r="H12" i="66"/>
  <c r="AI13" i="66" s="1"/>
  <c r="C13" i="66"/>
  <c r="AI14" i="66" s="1"/>
  <c r="C12" i="66"/>
  <c r="AI12" i="66" s="1"/>
  <c r="AE48" i="1" l="1"/>
  <c r="BY4" i="307"/>
  <c r="BY4" i="322"/>
  <c r="D22" i="30"/>
  <c r="BY4" i="311"/>
  <c r="BY4" i="318"/>
  <c r="BY4" i="319"/>
  <c r="D19" i="30"/>
  <c r="BY4" i="325"/>
  <c r="BY4" i="321"/>
  <c r="AC59" i="1"/>
  <c r="AG34" i="1"/>
  <c r="AN35" i="1" s="1"/>
  <c r="AM25" i="1"/>
  <c r="AM36" i="1"/>
  <c r="AC46" i="1"/>
  <c r="AF47" i="1"/>
  <c r="AF48" i="1"/>
  <c r="AD35" i="1"/>
  <c r="AD25" i="1"/>
  <c r="AJ25" i="1"/>
  <c r="AU25" i="1" s="1"/>
  <c r="AD34" i="1"/>
  <c r="AD13" i="66"/>
  <c r="AE15" i="66"/>
  <c r="AD15" i="66"/>
  <c r="AE68" i="66"/>
  <c r="AM14" i="66"/>
  <c r="AG14" i="66" s="1"/>
  <c r="AP13" i="66" s="1"/>
  <c r="AG57" i="66"/>
  <c r="AO56" i="66" s="1"/>
  <c r="AE13" i="66"/>
  <c r="AC14" i="66"/>
  <c r="AC25" i="66"/>
  <c r="AD56" i="66"/>
  <c r="AF57" i="66"/>
  <c r="AE57" i="66"/>
  <c r="AJ26" i="66"/>
  <c r="AU26" i="66" s="1"/>
  <c r="AF14" i="66"/>
  <c r="AE36" i="66"/>
  <c r="AC58" i="66"/>
  <c r="AD57" i="66"/>
  <c r="AF70" i="66"/>
  <c r="AF68" i="66"/>
  <c r="AF46" i="1"/>
  <c r="AE46" i="1"/>
  <c r="AD46" i="1"/>
  <c r="AE47" i="1"/>
  <c r="AE58" i="1"/>
  <c r="AE56" i="1"/>
  <c r="AE14" i="66"/>
  <c r="AF13" i="66"/>
  <c r="AF15" i="66"/>
  <c r="AE12" i="66"/>
  <c r="AE26" i="66"/>
  <c r="AF24" i="66"/>
  <c r="AE35" i="66"/>
  <c r="AD48" i="66"/>
  <c r="AE70" i="66"/>
  <c r="AM36" i="66"/>
  <c r="AG36" i="66" s="1"/>
  <c r="AP37" i="66" s="1"/>
  <c r="AG48" i="66"/>
  <c r="AF37" i="1"/>
  <c r="AC13" i="66"/>
  <c r="AC15" i="66"/>
  <c r="AD26" i="66"/>
  <c r="AC24" i="66"/>
  <c r="AE37" i="66"/>
  <c r="AC47" i="66"/>
  <c r="AE45" i="66"/>
  <c r="AC56" i="66"/>
  <c r="AC69" i="66"/>
  <c r="AE67" i="66"/>
  <c r="AG56" i="1"/>
  <c r="AN57" i="1" s="1"/>
  <c r="AG36" i="1"/>
  <c r="AP34" i="1" s="1"/>
  <c r="AG26" i="66"/>
  <c r="AM47" i="66"/>
  <c r="AG47" i="66" s="1"/>
  <c r="AP45" i="66" s="1"/>
  <c r="AJ45" i="66"/>
  <c r="AU45" i="66" s="1"/>
  <c r="AD14" i="66"/>
  <c r="AF23" i="66"/>
  <c r="AF25" i="66"/>
  <c r="AC36" i="66"/>
  <c r="AD47" i="66"/>
  <c r="AF45" i="66"/>
  <c r="AD58" i="1"/>
  <c r="AE57" i="1"/>
  <c r="AF59" i="1"/>
  <c r="AM58" i="1"/>
  <c r="AG58" i="1" s="1"/>
  <c r="AP56" i="1" s="1"/>
  <c r="AM47" i="1"/>
  <c r="AG47" i="1" s="1"/>
  <c r="AP46" i="1" s="1"/>
  <c r="AC35" i="1"/>
  <c r="AF26" i="1"/>
  <c r="AF23" i="1"/>
  <c r="AF25" i="1"/>
  <c r="AD69" i="66"/>
  <c r="AD67" i="66"/>
  <c r="AD70" i="66"/>
  <c r="AE58" i="66"/>
  <c r="AF59" i="66"/>
  <c r="AF35" i="66"/>
  <c r="AF24" i="1"/>
  <c r="AC57" i="1"/>
  <c r="AC36" i="1"/>
  <c r="AE36" i="1"/>
  <c r="AE35" i="1"/>
  <c r="AC37" i="1"/>
  <c r="AG23" i="1"/>
  <c r="AN25" i="1" s="1"/>
  <c r="AD45" i="66"/>
  <c r="AD34" i="66"/>
  <c r="AC35" i="66"/>
  <c r="AG24" i="66"/>
  <c r="AO26" i="66" s="1"/>
  <c r="AV70" i="66"/>
  <c r="AM70" i="66"/>
  <c r="AJ69" i="66"/>
  <c r="AU69" i="66" s="1"/>
  <c r="AM67" i="66"/>
  <c r="AJ70" i="66"/>
  <c r="AU70" i="66" s="1"/>
  <c r="AJ67" i="66"/>
  <c r="AU67" i="66" s="1"/>
  <c r="AV68" i="66"/>
  <c r="AM68" i="66"/>
  <c r="AJ68" i="66"/>
  <c r="AU68" i="66" s="1"/>
  <c r="AV69" i="66"/>
  <c r="AM69" i="66"/>
  <c r="AG69" i="66" s="1"/>
  <c r="AP70" i="66" s="1"/>
  <c r="AM56" i="66"/>
  <c r="AG56" i="66" s="1"/>
  <c r="AN57" i="66" s="1"/>
  <c r="AV46" i="66"/>
  <c r="AM46" i="66"/>
  <c r="AQ46" i="66"/>
  <c r="AQ47" i="66"/>
  <c r="AF46" i="66"/>
  <c r="AJ46" i="66"/>
  <c r="AU46" i="66" s="1"/>
  <c r="AP48" i="66"/>
  <c r="AQ45" i="66"/>
  <c r="AQ49" i="66" s="1"/>
  <c r="AR48" i="66" s="1"/>
  <c r="AJ35" i="66"/>
  <c r="AU35" i="66" s="1"/>
  <c r="AQ34" i="66"/>
  <c r="AQ35" i="66"/>
  <c r="AN36" i="66"/>
  <c r="AN37" i="66"/>
  <c r="AV35" i="66"/>
  <c r="AM35" i="66"/>
  <c r="AQ36" i="66"/>
  <c r="AN35" i="66"/>
  <c r="AE23" i="66"/>
  <c r="AJ25" i="66"/>
  <c r="AU25" i="66" s="1"/>
  <c r="AQ24" i="66"/>
  <c r="AQ25" i="66"/>
  <c r="AV25" i="66"/>
  <c r="AM25" i="66"/>
  <c r="AG25" i="66" s="1"/>
  <c r="AP24" i="66" s="1"/>
  <c r="AV23" i="66"/>
  <c r="AM23" i="66"/>
  <c r="AJ23" i="66"/>
  <c r="AU23" i="66" s="1"/>
  <c r="AO25" i="66"/>
  <c r="AQ23" i="66"/>
  <c r="AG12" i="66"/>
  <c r="AT12" i="66"/>
  <c r="AN11" i="66"/>
  <c r="AT13" i="66"/>
  <c r="AO11" i="66"/>
  <c r="AT23" i="66"/>
  <c r="AN22" i="66"/>
  <c r="AT24" i="66"/>
  <c r="AO22" i="66"/>
  <c r="AT34" i="66"/>
  <c r="AN33" i="66"/>
  <c r="AO33" i="66"/>
  <c r="AT35" i="66"/>
  <c r="AT45" i="66"/>
  <c r="AN44" i="66"/>
  <c r="AT46" i="66"/>
  <c r="AO44" i="66"/>
  <c r="AT56" i="66"/>
  <c r="AN55" i="66"/>
  <c r="AT57" i="66"/>
  <c r="AO55" i="66"/>
  <c r="AT67" i="66"/>
  <c r="AN66" i="66"/>
  <c r="AT68" i="66"/>
  <c r="AO66" i="66"/>
  <c r="AJ26" i="1"/>
  <c r="AU26" i="1" s="1"/>
  <c r="AV70" i="1"/>
  <c r="AM70" i="1"/>
  <c r="AJ67" i="1"/>
  <c r="AU67" i="1" s="1"/>
  <c r="AV69" i="1"/>
  <c r="AM69" i="1"/>
  <c r="AJ68" i="1"/>
  <c r="AU68" i="1" s="1"/>
  <c r="AV24" i="1"/>
  <c r="AM24" i="1"/>
  <c r="AF34" i="1"/>
  <c r="AJ37" i="1"/>
  <c r="AU37" i="1" s="1"/>
  <c r="AV48" i="1"/>
  <c r="AM48" i="1"/>
  <c r="AF56" i="1"/>
  <c r="AJ59" i="1"/>
  <c r="AU59" i="1" s="1"/>
  <c r="AV57" i="1"/>
  <c r="AM57" i="1"/>
  <c r="AV46" i="1"/>
  <c r="AM46" i="1"/>
  <c r="AV35" i="1"/>
  <c r="AM35" i="1"/>
  <c r="AN36" i="1"/>
  <c r="AT14" i="66"/>
  <c r="AP11" i="66"/>
  <c r="AT15" i="66"/>
  <c r="AQ11" i="66"/>
  <c r="AT25" i="66"/>
  <c r="AP22" i="66"/>
  <c r="AT26" i="66"/>
  <c r="AQ22" i="66"/>
  <c r="AT36" i="66"/>
  <c r="AP33" i="66"/>
  <c r="AQ33" i="66"/>
  <c r="AT37" i="66"/>
  <c r="AT47" i="66"/>
  <c r="AP44" i="66"/>
  <c r="AT48" i="66"/>
  <c r="AQ44" i="66"/>
  <c r="AT58" i="66"/>
  <c r="AP55" i="66"/>
  <c r="AT59" i="66"/>
  <c r="AQ55" i="66"/>
  <c r="AT69" i="66"/>
  <c r="AP66" i="66"/>
  <c r="AT70" i="66"/>
  <c r="AQ66" i="66"/>
  <c r="AV26" i="1"/>
  <c r="AM26" i="1"/>
  <c r="AG26" i="1" s="1"/>
  <c r="AJ70" i="1"/>
  <c r="AU70" i="1" s="1"/>
  <c r="AV67" i="1"/>
  <c r="AM67" i="1"/>
  <c r="AJ69" i="1"/>
  <c r="AU69" i="1" s="1"/>
  <c r="AV68" i="1"/>
  <c r="AM68" i="1"/>
  <c r="AJ24" i="1"/>
  <c r="AU24" i="1" s="1"/>
  <c r="AV37" i="1"/>
  <c r="AM37" i="1"/>
  <c r="AJ48" i="1"/>
  <c r="AU48" i="1" s="1"/>
  <c r="AV59" i="1"/>
  <c r="AM59" i="1"/>
  <c r="AJ57" i="1"/>
  <c r="AU57" i="1" s="1"/>
  <c r="AP57" i="1"/>
  <c r="AJ46" i="1"/>
  <c r="AU46" i="1" s="1"/>
  <c r="AJ35" i="1"/>
  <c r="AU35" i="1" s="1"/>
  <c r="AP59" i="1"/>
  <c r="AG45" i="1"/>
  <c r="AP37" i="1"/>
  <c r="AN37" i="1"/>
  <c r="AC59" i="66"/>
  <c r="AV58" i="66"/>
  <c r="AM58" i="66"/>
  <c r="AW59" i="66"/>
  <c r="AM59" i="66"/>
  <c r="AJ59" i="66"/>
  <c r="AU59" i="66" s="1"/>
  <c r="AO59" i="66"/>
  <c r="AJ58" i="66"/>
  <c r="AU58" i="66" s="1"/>
  <c r="AU12" i="66"/>
  <c r="AU14" i="66"/>
  <c r="AJ15" i="66"/>
  <c r="AW15" i="66"/>
  <c r="AM15" i="66"/>
  <c r="AW13" i="66"/>
  <c r="AM13" i="66"/>
  <c r="AJ13" i="66"/>
  <c r="AN14" i="66"/>
  <c r="AN15" i="66"/>
  <c r="AN13" i="66"/>
  <c r="AC48" i="1"/>
  <c r="AC26" i="1"/>
  <c r="AC24" i="1"/>
  <c r="AE24" i="1"/>
  <c r="AE26" i="1"/>
  <c r="AD23" i="1"/>
  <c r="AF35" i="1"/>
  <c r="AE37" i="1"/>
  <c r="AF57" i="1"/>
  <c r="AE59" i="1"/>
  <c r="AE25" i="1"/>
  <c r="AD24" i="1"/>
  <c r="AF36" i="1"/>
  <c r="AD37" i="1"/>
  <c r="AF58" i="1"/>
  <c r="AD59" i="1"/>
  <c r="W74" i="66"/>
  <c r="S74" i="66"/>
  <c r="AC23" i="66"/>
  <c r="O74" i="66"/>
  <c r="AD58" i="66"/>
  <c r="X74" i="66"/>
  <c r="P74" i="66"/>
  <c r="T74" i="66"/>
  <c r="AE47" i="66"/>
  <c r="AE48" i="66"/>
  <c r="AC46" i="66"/>
  <c r="AE46" i="66"/>
  <c r="AC69" i="1"/>
  <c r="AE68" i="1"/>
  <c r="AE69" i="1"/>
  <c r="AC68" i="1"/>
  <c r="AD70" i="1"/>
  <c r="AF69" i="1"/>
  <c r="AF70" i="1"/>
  <c r="AE70" i="1"/>
  <c r="AF68" i="1"/>
  <c r="AC67" i="1"/>
  <c r="AC70" i="1"/>
  <c r="AE67" i="1"/>
  <c r="AF67" i="1"/>
  <c r="AD68" i="1"/>
  <c r="AD67" i="1"/>
  <c r="AD69" i="1"/>
  <c r="AE24" i="66"/>
  <c r="AG25" i="1" l="1"/>
  <c r="AP24" i="1"/>
  <c r="AP45" i="1"/>
  <c r="AN59" i="1"/>
  <c r="AN58" i="1"/>
  <c r="AP12" i="66"/>
  <c r="AN58" i="66"/>
  <c r="AP46" i="66"/>
  <c r="AP49" i="66" s="1"/>
  <c r="AR47" i="66" s="1"/>
  <c r="AO58" i="66"/>
  <c r="AO60" i="66" s="1"/>
  <c r="AR57" i="66" s="1"/>
  <c r="AG67" i="1"/>
  <c r="AP35" i="1"/>
  <c r="AP35" i="66"/>
  <c r="AP48" i="1"/>
  <c r="AG37" i="1"/>
  <c r="AQ35" i="1" s="1"/>
  <c r="AG68" i="1"/>
  <c r="AO69" i="1" s="1"/>
  <c r="AP34" i="66"/>
  <c r="AP38" i="66" s="1"/>
  <c r="AR36" i="66" s="1"/>
  <c r="AG59" i="1"/>
  <c r="AQ57" i="1" s="1"/>
  <c r="AG45" i="66"/>
  <c r="AN26" i="1"/>
  <c r="AN24" i="1"/>
  <c r="AG23" i="66"/>
  <c r="AH23" i="66" s="1"/>
  <c r="AP60" i="1"/>
  <c r="AR58" i="1" s="1"/>
  <c r="AN38" i="66"/>
  <c r="AR34" i="66" s="1"/>
  <c r="AG35" i="66"/>
  <c r="AQ27" i="66"/>
  <c r="AR26" i="66" s="1"/>
  <c r="AN59" i="66"/>
  <c r="AN60" i="66" s="1"/>
  <c r="AR56" i="66" s="1"/>
  <c r="AG68" i="66"/>
  <c r="AO23" i="66"/>
  <c r="AO27" i="66" s="1"/>
  <c r="AR24" i="66" s="1"/>
  <c r="AN60" i="1"/>
  <c r="AR56" i="1" s="1"/>
  <c r="AN38" i="1"/>
  <c r="AR34" i="1" s="1"/>
  <c r="AP38" i="1"/>
  <c r="AR36" i="1" s="1"/>
  <c r="AG67" i="66"/>
  <c r="AG70" i="66"/>
  <c r="AH69" i="66" s="1"/>
  <c r="AP68" i="66"/>
  <c r="AP67" i="66"/>
  <c r="AG46" i="66"/>
  <c r="AG39" i="66"/>
  <c r="AO34" i="66"/>
  <c r="AQ38" i="66"/>
  <c r="AR37" i="66" s="1"/>
  <c r="AO37" i="66"/>
  <c r="AG28" i="66"/>
  <c r="AP23" i="66"/>
  <c r="AH24" i="66"/>
  <c r="AP26" i="66"/>
  <c r="AG15" i="66"/>
  <c r="AQ14" i="66" s="1"/>
  <c r="AG13" i="66"/>
  <c r="AN47" i="1"/>
  <c r="AG35" i="1"/>
  <c r="AG46" i="1"/>
  <c r="AG57" i="1"/>
  <c r="AG24" i="1"/>
  <c r="AN68" i="1"/>
  <c r="AQ23" i="1"/>
  <c r="AN46" i="1"/>
  <c r="AN48" i="1"/>
  <c r="AG48" i="1"/>
  <c r="AQ36" i="1"/>
  <c r="AO67" i="1"/>
  <c r="AO70" i="1"/>
  <c r="AG69" i="1"/>
  <c r="AN69" i="1"/>
  <c r="AN70" i="1"/>
  <c r="AG70" i="1"/>
  <c r="AQ24" i="1"/>
  <c r="AQ25" i="1"/>
  <c r="AG59" i="66"/>
  <c r="AQ56" i="66" s="1"/>
  <c r="AG58" i="66"/>
  <c r="AU13" i="66"/>
  <c r="AP15" i="66"/>
  <c r="AU15" i="66"/>
  <c r="AN16" i="66"/>
  <c r="AR12" i="66" s="1"/>
  <c r="BJ12" i="66"/>
  <c r="BK12" i="66"/>
  <c r="BL12" i="66"/>
  <c r="BM12" i="66"/>
  <c r="BN12" i="66"/>
  <c r="BO12" i="66"/>
  <c r="BJ13" i="66"/>
  <c r="BK13" i="66"/>
  <c r="BL13" i="66"/>
  <c r="BM13" i="66"/>
  <c r="BN13" i="66"/>
  <c r="BO13" i="66"/>
  <c r="BJ14" i="66"/>
  <c r="BK14" i="66"/>
  <c r="BL14" i="66"/>
  <c r="BM14" i="66"/>
  <c r="BN14" i="66"/>
  <c r="BO14" i="66"/>
  <c r="BJ15" i="66"/>
  <c r="BK15" i="66"/>
  <c r="BL15" i="66"/>
  <c r="BM15" i="66"/>
  <c r="BN15" i="66"/>
  <c r="BO15" i="66"/>
  <c r="BJ16" i="66"/>
  <c r="BK16" i="66"/>
  <c r="BL16" i="66"/>
  <c r="BM16" i="66"/>
  <c r="BN16" i="66"/>
  <c r="BO16" i="66"/>
  <c r="BJ17" i="66"/>
  <c r="BK17" i="66"/>
  <c r="BL17" i="66"/>
  <c r="BM17" i="66"/>
  <c r="BN17" i="66"/>
  <c r="BO17" i="66"/>
  <c r="BJ23" i="66"/>
  <c r="BK23" i="66"/>
  <c r="BL23" i="66"/>
  <c r="BM23" i="66"/>
  <c r="BN23" i="66"/>
  <c r="BO23" i="66"/>
  <c r="BJ24" i="66"/>
  <c r="BK24" i="66"/>
  <c r="BL24" i="66"/>
  <c r="BM24" i="66"/>
  <c r="BN24" i="66"/>
  <c r="BO24" i="66"/>
  <c r="BJ25" i="66"/>
  <c r="BK25" i="66"/>
  <c r="BL25" i="66"/>
  <c r="BM25" i="66"/>
  <c r="BN25" i="66"/>
  <c r="BO25" i="66"/>
  <c r="BJ26" i="66"/>
  <c r="BK26" i="66"/>
  <c r="BL26" i="66"/>
  <c r="BM26" i="66"/>
  <c r="BN26" i="66"/>
  <c r="BO26" i="66"/>
  <c r="BJ27" i="66"/>
  <c r="BK27" i="66"/>
  <c r="BL27" i="66"/>
  <c r="BM27" i="66"/>
  <c r="BN27" i="66"/>
  <c r="BO27" i="66"/>
  <c r="BJ28" i="66"/>
  <c r="BK28" i="66"/>
  <c r="BL28" i="66"/>
  <c r="BM28" i="66"/>
  <c r="BN28" i="66"/>
  <c r="BO28" i="66"/>
  <c r="BJ34" i="66"/>
  <c r="BK34" i="66"/>
  <c r="BL34" i="66"/>
  <c r="BM34" i="66"/>
  <c r="BN34" i="66"/>
  <c r="BO34" i="66"/>
  <c r="BJ35" i="66"/>
  <c r="BK35" i="66"/>
  <c r="BL35" i="66"/>
  <c r="BM35" i="66"/>
  <c r="BN35" i="66"/>
  <c r="BO35" i="66"/>
  <c r="BJ36" i="66"/>
  <c r="BK36" i="66"/>
  <c r="BL36" i="66"/>
  <c r="BM36" i="66"/>
  <c r="BN36" i="66"/>
  <c r="BO36" i="66"/>
  <c r="BJ37" i="66"/>
  <c r="BK37" i="66"/>
  <c r="BL37" i="66"/>
  <c r="BM37" i="66"/>
  <c r="BN37" i="66"/>
  <c r="BO37" i="66"/>
  <c r="BJ38" i="66"/>
  <c r="BK38" i="66"/>
  <c r="BL38" i="66"/>
  <c r="BM38" i="66"/>
  <c r="BN38" i="66"/>
  <c r="BO38" i="66"/>
  <c r="BJ39" i="66"/>
  <c r="BK39" i="66"/>
  <c r="BL39" i="66"/>
  <c r="BM39" i="66"/>
  <c r="BN39" i="66"/>
  <c r="BO39" i="66"/>
  <c r="BJ45" i="66"/>
  <c r="BK45" i="66"/>
  <c r="BL45" i="66"/>
  <c r="BM45" i="66"/>
  <c r="BN45" i="66"/>
  <c r="BO45" i="66"/>
  <c r="BJ46" i="66"/>
  <c r="BK46" i="66"/>
  <c r="BL46" i="66"/>
  <c r="BM46" i="66"/>
  <c r="BN46" i="66"/>
  <c r="BO46" i="66"/>
  <c r="BJ47" i="66"/>
  <c r="BK47" i="66"/>
  <c r="BL47" i="66"/>
  <c r="BM47" i="66"/>
  <c r="BN47" i="66"/>
  <c r="BO47" i="66"/>
  <c r="BJ48" i="66"/>
  <c r="BK48" i="66"/>
  <c r="BL48" i="66"/>
  <c r="BM48" i="66"/>
  <c r="BN48" i="66"/>
  <c r="BO48" i="66"/>
  <c r="BJ49" i="66"/>
  <c r="BK49" i="66"/>
  <c r="BL49" i="66"/>
  <c r="BM49" i="66"/>
  <c r="BN49" i="66"/>
  <c r="BO49" i="66"/>
  <c r="BJ50" i="66"/>
  <c r="BK50" i="66"/>
  <c r="BL50" i="66"/>
  <c r="BM50" i="66"/>
  <c r="BN50" i="66"/>
  <c r="BO50" i="66"/>
  <c r="BJ56" i="66"/>
  <c r="BK56" i="66"/>
  <c r="BL56" i="66"/>
  <c r="BM56" i="66"/>
  <c r="BN56" i="66"/>
  <c r="BO56" i="66"/>
  <c r="BJ57" i="66"/>
  <c r="BK57" i="66"/>
  <c r="BL57" i="66"/>
  <c r="BM57" i="66"/>
  <c r="BN57" i="66"/>
  <c r="BO57" i="66"/>
  <c r="BJ58" i="66"/>
  <c r="BK58" i="66"/>
  <c r="BL58" i="66"/>
  <c r="BM58" i="66"/>
  <c r="BN58" i="66"/>
  <c r="BO58" i="66"/>
  <c r="BJ59" i="66"/>
  <c r="BK59" i="66"/>
  <c r="BL59" i="66"/>
  <c r="BM59" i="66"/>
  <c r="BN59" i="66"/>
  <c r="BO59" i="66"/>
  <c r="BJ60" i="66"/>
  <c r="BK60" i="66"/>
  <c r="BL60" i="66"/>
  <c r="BM60" i="66"/>
  <c r="BN60" i="66"/>
  <c r="BO60" i="66"/>
  <c r="BJ61" i="66"/>
  <c r="BK61" i="66"/>
  <c r="BL61" i="66"/>
  <c r="BM61" i="66"/>
  <c r="BN61" i="66"/>
  <c r="BO61" i="66"/>
  <c r="BJ67" i="66"/>
  <c r="BK67" i="66"/>
  <c r="BL67" i="66"/>
  <c r="BM67" i="66"/>
  <c r="BN67" i="66"/>
  <c r="BO67" i="66"/>
  <c r="BJ68" i="66"/>
  <c r="BK68" i="66"/>
  <c r="BL68" i="66"/>
  <c r="BM68" i="66"/>
  <c r="BN68" i="66"/>
  <c r="BO68" i="66"/>
  <c r="BJ69" i="66"/>
  <c r="BK69" i="66"/>
  <c r="BL69" i="66"/>
  <c r="BM69" i="66"/>
  <c r="BN69" i="66"/>
  <c r="BO69" i="66"/>
  <c r="BJ70" i="66"/>
  <c r="BK70" i="66"/>
  <c r="BL70" i="66"/>
  <c r="BM70" i="66"/>
  <c r="BN70" i="66"/>
  <c r="BO70" i="66"/>
  <c r="BJ71" i="66"/>
  <c r="BK71" i="66"/>
  <c r="BL71" i="66"/>
  <c r="BM71" i="66"/>
  <c r="BN71" i="66"/>
  <c r="BO71" i="66"/>
  <c r="BJ72" i="66"/>
  <c r="BK72" i="66"/>
  <c r="BL72" i="66"/>
  <c r="BM72" i="66"/>
  <c r="BN72" i="66"/>
  <c r="BO72" i="66"/>
  <c r="BJ89" i="66"/>
  <c r="BK89" i="66"/>
  <c r="BL89" i="66"/>
  <c r="BM89" i="66"/>
  <c r="BN89" i="66"/>
  <c r="BO89" i="66"/>
  <c r="BJ90" i="66"/>
  <c r="BK90" i="66"/>
  <c r="BL90" i="66"/>
  <c r="BM90" i="66"/>
  <c r="BN90" i="66"/>
  <c r="BO90" i="66"/>
  <c r="BJ91" i="66"/>
  <c r="BK91" i="66"/>
  <c r="BL91" i="66"/>
  <c r="BM91" i="66"/>
  <c r="BN91" i="66"/>
  <c r="BO91" i="66"/>
  <c r="BJ92" i="66"/>
  <c r="BK92" i="66"/>
  <c r="BL92" i="66"/>
  <c r="BM92" i="66"/>
  <c r="BN92" i="66"/>
  <c r="BO92" i="66"/>
  <c r="BJ93" i="66"/>
  <c r="BK93" i="66"/>
  <c r="BL93" i="66"/>
  <c r="BM93" i="66"/>
  <c r="BN93" i="66"/>
  <c r="BO93" i="66"/>
  <c r="BJ94" i="66"/>
  <c r="BK94" i="66"/>
  <c r="BL94" i="66"/>
  <c r="BM94" i="66"/>
  <c r="BN94" i="66"/>
  <c r="BO94" i="66"/>
  <c r="M12" i="1"/>
  <c r="M14" i="1"/>
  <c r="M16" i="1"/>
  <c r="N12" i="1"/>
  <c r="N15" i="1"/>
  <c r="N17" i="1"/>
  <c r="O13" i="1"/>
  <c r="O14" i="1"/>
  <c r="O17" i="1"/>
  <c r="P13" i="1"/>
  <c r="P15" i="1"/>
  <c r="P16" i="1"/>
  <c r="Q12" i="1"/>
  <c r="Q14" i="1"/>
  <c r="Q16" i="1"/>
  <c r="U12" i="1"/>
  <c r="U14" i="1"/>
  <c r="U16" i="1"/>
  <c r="R12" i="1"/>
  <c r="R15" i="1"/>
  <c r="R17" i="1"/>
  <c r="V12" i="1"/>
  <c r="V15" i="1"/>
  <c r="V17" i="1"/>
  <c r="S13" i="1"/>
  <c r="S14" i="1"/>
  <c r="S17" i="1"/>
  <c r="W13" i="1"/>
  <c r="W14" i="1"/>
  <c r="W17" i="1"/>
  <c r="T13" i="1"/>
  <c r="T15" i="1"/>
  <c r="T16" i="1"/>
  <c r="X13" i="1"/>
  <c r="X15" i="1"/>
  <c r="X16" i="1"/>
  <c r="AI14" i="1"/>
  <c r="AT14" i="1" s="1"/>
  <c r="AI13" i="1"/>
  <c r="AT13" i="1" s="1"/>
  <c r="E34" i="30"/>
  <c r="E56" i="30"/>
  <c r="E50" i="30"/>
  <c r="E43" i="30"/>
  <c r="E31" i="30"/>
  <c r="E39" i="30"/>
  <c r="E20" i="30"/>
  <c r="E30" i="30"/>
  <c r="E55" i="30"/>
  <c r="E54" i="30"/>
  <c r="E53" i="30"/>
  <c r="E10" i="30"/>
  <c r="E48" i="30"/>
  <c r="E40" i="30"/>
  <c r="E52" i="30"/>
  <c r="E12" i="30"/>
  <c r="E23" i="30"/>
  <c r="E51" i="30"/>
  <c r="E49" i="30"/>
  <c r="E14" i="30"/>
  <c r="E47" i="30"/>
  <c r="E46" i="30"/>
  <c r="E37" i="30"/>
  <c r="E45" i="30"/>
  <c r="E32" i="30"/>
  <c r="E25" i="30"/>
  <c r="E44" i="30"/>
  <c r="E24" i="30"/>
  <c r="E35" i="30"/>
  <c r="E42" i="30"/>
  <c r="E11" i="30"/>
  <c r="E41" i="30"/>
  <c r="E17" i="30"/>
  <c r="E38" i="30"/>
  <c r="E22" i="30"/>
  <c r="E9" i="30"/>
  <c r="E36" i="30"/>
  <c r="E21" i="30"/>
  <c r="E33" i="30"/>
  <c r="E15" i="30"/>
  <c r="E13" i="30"/>
  <c r="E16" i="30"/>
  <c r="E26" i="30"/>
  <c r="E29" i="30"/>
  <c r="E28" i="30"/>
  <c r="E27" i="30"/>
  <c r="E7" i="30"/>
  <c r="E19" i="30"/>
  <c r="E8" i="30"/>
  <c r="E18" i="30"/>
  <c r="AI15" i="1"/>
  <c r="AT15" i="1" s="1"/>
  <c r="AI12" i="1"/>
  <c r="AT12" i="1" s="1"/>
  <c r="H25" i="66"/>
  <c r="CH71" i="66"/>
  <c r="CH70" i="66"/>
  <c r="CH55" i="66"/>
  <c r="CH54" i="66"/>
  <c r="CC75" i="66"/>
  <c r="CC74" i="66"/>
  <c r="CC67" i="66"/>
  <c r="CC66" i="66"/>
  <c r="CC59" i="66"/>
  <c r="CC58" i="66"/>
  <c r="CC51" i="66"/>
  <c r="CC50" i="66"/>
  <c r="BV77" i="66"/>
  <c r="BV76" i="66"/>
  <c r="BV73" i="66"/>
  <c r="BV72" i="66"/>
  <c r="BV69" i="66"/>
  <c r="BV68" i="66"/>
  <c r="BV65" i="66"/>
  <c r="BV64" i="66"/>
  <c r="BV61" i="66"/>
  <c r="BV60" i="66"/>
  <c r="BV57" i="66"/>
  <c r="BV56" i="66"/>
  <c r="BV53" i="66"/>
  <c r="BV52" i="66"/>
  <c r="BV49" i="66"/>
  <c r="BV48" i="66"/>
  <c r="C14" i="66"/>
  <c r="H14" i="66"/>
  <c r="C15" i="66"/>
  <c r="H15" i="66"/>
  <c r="C16" i="66"/>
  <c r="H16" i="66"/>
  <c r="C17" i="66"/>
  <c r="H17" i="66"/>
  <c r="C25" i="66"/>
  <c r="C26" i="66"/>
  <c r="H26" i="66"/>
  <c r="C27" i="66"/>
  <c r="H27" i="66"/>
  <c r="C28" i="66"/>
  <c r="H28" i="66"/>
  <c r="C36" i="66"/>
  <c r="H36" i="66"/>
  <c r="C37" i="66"/>
  <c r="H37" i="66"/>
  <c r="C38" i="66"/>
  <c r="H38" i="66"/>
  <c r="C39" i="66"/>
  <c r="H39" i="66"/>
  <c r="C47" i="66"/>
  <c r="H47" i="66"/>
  <c r="C48" i="66"/>
  <c r="H48" i="66"/>
  <c r="C49" i="66"/>
  <c r="H49" i="66"/>
  <c r="C50" i="66"/>
  <c r="H50" i="66"/>
  <c r="C58" i="66"/>
  <c r="H58" i="66"/>
  <c r="C59" i="66"/>
  <c r="H59" i="66"/>
  <c r="C60" i="66"/>
  <c r="H60" i="66"/>
  <c r="C61" i="66"/>
  <c r="H61" i="66"/>
  <c r="C69" i="66"/>
  <c r="H69" i="66"/>
  <c r="C70" i="66"/>
  <c r="H70" i="66"/>
  <c r="C71" i="66"/>
  <c r="H71" i="66"/>
  <c r="C72" i="66"/>
  <c r="H72" i="66"/>
  <c r="L72" i="1"/>
  <c r="H72" i="1"/>
  <c r="C72" i="1"/>
  <c r="L71" i="1"/>
  <c r="H71" i="1"/>
  <c r="L70" i="1"/>
  <c r="H70" i="1"/>
  <c r="C70" i="1"/>
  <c r="L69" i="1"/>
  <c r="H69" i="1"/>
  <c r="L68" i="1"/>
  <c r="L67" i="1"/>
  <c r="L61" i="1"/>
  <c r="H61" i="1"/>
  <c r="L60" i="1"/>
  <c r="H60" i="1"/>
  <c r="C60" i="1"/>
  <c r="L59" i="1"/>
  <c r="H59" i="1"/>
  <c r="L58" i="1"/>
  <c r="H58" i="1"/>
  <c r="C58" i="1"/>
  <c r="L57" i="1"/>
  <c r="L56" i="1"/>
  <c r="C14" i="1"/>
  <c r="H14" i="1"/>
  <c r="C15" i="1"/>
  <c r="H15" i="1"/>
  <c r="C16" i="1"/>
  <c r="H16" i="1"/>
  <c r="C17" i="1"/>
  <c r="H17" i="1"/>
  <c r="C25" i="1"/>
  <c r="H25" i="1"/>
  <c r="C26" i="1"/>
  <c r="H26" i="1"/>
  <c r="C27" i="1"/>
  <c r="H27" i="1"/>
  <c r="C28" i="1"/>
  <c r="H28" i="1"/>
  <c r="C36" i="1"/>
  <c r="H36" i="1"/>
  <c r="H37" i="1"/>
  <c r="C38" i="1"/>
  <c r="H38" i="1"/>
  <c r="H39" i="1"/>
  <c r="C47" i="1"/>
  <c r="C48" i="1"/>
  <c r="H48" i="1"/>
  <c r="C49" i="1"/>
  <c r="H49" i="1"/>
  <c r="C50" i="1"/>
  <c r="L12" i="1"/>
  <c r="L13" i="1"/>
  <c r="L14" i="1"/>
  <c r="L15" i="1"/>
  <c r="L16" i="1"/>
  <c r="L17" i="1"/>
  <c r="L23" i="1"/>
  <c r="L24" i="1"/>
  <c r="L25" i="1"/>
  <c r="L26" i="1"/>
  <c r="L27" i="1"/>
  <c r="L28" i="1"/>
  <c r="L34" i="1"/>
  <c r="L35" i="1"/>
  <c r="L36" i="1"/>
  <c r="L37" i="1"/>
  <c r="L38" i="1"/>
  <c r="L39" i="1"/>
  <c r="L45" i="1"/>
  <c r="L46" i="1"/>
  <c r="L47" i="1"/>
  <c r="L48" i="1"/>
  <c r="L49" i="1"/>
  <c r="L50" i="1"/>
  <c r="AQ11" i="1"/>
  <c r="AQ34" i="1" l="1"/>
  <c r="AP49" i="1"/>
  <c r="AR47" i="1" s="1"/>
  <c r="AQ58" i="1"/>
  <c r="AQ56" i="1"/>
  <c r="AP26" i="1"/>
  <c r="AP23" i="1"/>
  <c r="AP16" i="66"/>
  <c r="AR14" i="66" s="1"/>
  <c r="AH26" i="66"/>
  <c r="AN26" i="66"/>
  <c r="AH25" i="66"/>
  <c r="AP11" i="1"/>
  <c r="AN11" i="1"/>
  <c r="AN48" i="66"/>
  <c r="AN46" i="66"/>
  <c r="AN47" i="66"/>
  <c r="AO11" i="1"/>
  <c r="AN27" i="1"/>
  <c r="AR23" i="1" s="1"/>
  <c r="AN24" i="66"/>
  <c r="AN25" i="66"/>
  <c r="AN27" i="66" s="1"/>
  <c r="AR23" i="66" s="1"/>
  <c r="AQ60" i="1"/>
  <c r="AR59" i="1" s="1"/>
  <c r="AP71" i="66"/>
  <c r="AR69" i="66" s="1"/>
  <c r="AH35" i="66"/>
  <c r="AH36" i="66"/>
  <c r="AO36" i="66"/>
  <c r="AH34" i="66"/>
  <c r="AH37" i="66"/>
  <c r="AH59" i="66"/>
  <c r="AH68" i="66"/>
  <c r="AO70" i="66"/>
  <c r="AO69" i="66"/>
  <c r="AO67" i="66"/>
  <c r="AN49" i="1"/>
  <c r="AR45" i="1" s="1"/>
  <c r="AH45" i="1"/>
  <c r="AH70" i="66"/>
  <c r="AQ69" i="66"/>
  <c r="AQ68" i="66"/>
  <c r="AQ67" i="66"/>
  <c r="AG72" i="66"/>
  <c r="AH67" i="66"/>
  <c r="AN68" i="66"/>
  <c r="AN70" i="66"/>
  <c r="AN69" i="66"/>
  <c r="AH46" i="66"/>
  <c r="AH48" i="66"/>
  <c r="AG50" i="66"/>
  <c r="AO45" i="66"/>
  <c r="AO48" i="66"/>
  <c r="AH47" i="66"/>
  <c r="AH45" i="66"/>
  <c r="AO47" i="66"/>
  <c r="AO38" i="66"/>
  <c r="AR35" i="66" s="1"/>
  <c r="AS37" i="66" s="1"/>
  <c r="AP27" i="66"/>
  <c r="AR25" i="66" s="1"/>
  <c r="AH13" i="66"/>
  <c r="AH69" i="1"/>
  <c r="AP67" i="1"/>
  <c r="AP68" i="1"/>
  <c r="AP70" i="1"/>
  <c r="AO71" i="1"/>
  <c r="AR68" i="1" s="1"/>
  <c r="AQ27" i="1"/>
  <c r="AR26" i="1" s="1"/>
  <c r="AH24" i="1"/>
  <c r="AG28" i="1"/>
  <c r="AO25" i="1"/>
  <c r="AH25" i="1"/>
  <c r="AH23" i="1"/>
  <c r="AO23" i="1"/>
  <c r="AO26" i="1"/>
  <c r="AH57" i="1"/>
  <c r="AG61" i="1"/>
  <c r="AO58" i="1"/>
  <c r="AH56" i="1"/>
  <c r="AO56" i="1"/>
  <c r="AO59" i="1"/>
  <c r="AH58" i="1"/>
  <c r="AH35" i="1"/>
  <c r="AG39" i="1"/>
  <c r="AO36" i="1"/>
  <c r="AH34" i="1"/>
  <c r="AO34" i="1"/>
  <c r="AO37" i="1"/>
  <c r="AH36" i="1"/>
  <c r="AH26" i="1"/>
  <c r="AG72" i="1"/>
  <c r="AH59" i="1"/>
  <c r="AH70" i="1"/>
  <c r="AQ69" i="1"/>
  <c r="AQ68" i="1"/>
  <c r="AQ67" i="1"/>
  <c r="AH48" i="1"/>
  <c r="AQ47" i="1"/>
  <c r="AQ46" i="1"/>
  <c r="AQ45" i="1"/>
  <c r="AH47" i="1"/>
  <c r="AH68" i="1"/>
  <c r="AN71" i="1"/>
  <c r="AR67" i="1" s="1"/>
  <c r="AQ38" i="1"/>
  <c r="AR37" i="1" s="1"/>
  <c r="AH46" i="1"/>
  <c r="AO48" i="1"/>
  <c r="AO45" i="1"/>
  <c r="AO47" i="1"/>
  <c r="AH67" i="1"/>
  <c r="AH37" i="1"/>
  <c r="AG50" i="1"/>
  <c r="AQ58" i="66"/>
  <c r="AQ57" i="66"/>
  <c r="AH58" i="66"/>
  <c r="AH56" i="66"/>
  <c r="AH57" i="66"/>
  <c r="AG61" i="66"/>
  <c r="AP56" i="66"/>
  <c r="AP59" i="66"/>
  <c r="AP57" i="66"/>
  <c r="AH15" i="66"/>
  <c r="AQ13" i="66"/>
  <c r="AG17" i="66"/>
  <c r="AH14" i="66"/>
  <c r="AQ12" i="66"/>
  <c r="AH12" i="66"/>
  <c r="AO15" i="66"/>
  <c r="AO12" i="66"/>
  <c r="AO14" i="66"/>
  <c r="BP37" i="66"/>
  <c r="BP60" i="66"/>
  <c r="BP35" i="66"/>
  <c r="BP48" i="66"/>
  <c r="BP14" i="66"/>
  <c r="BP56" i="66"/>
  <c r="BP49" i="66"/>
  <c r="BP16" i="66"/>
  <c r="BP69" i="66"/>
  <c r="BP45" i="66"/>
  <c r="BP67" i="66"/>
  <c r="BP50" i="66"/>
  <c r="BP39" i="66"/>
  <c r="BP15" i="66"/>
  <c r="BP71" i="66"/>
  <c r="BP70" i="66"/>
  <c r="BP58" i="66"/>
  <c r="BP47" i="66"/>
  <c r="BP27" i="66"/>
  <c r="BP17" i="66"/>
  <c r="BP12" i="66"/>
  <c r="BP72" i="66"/>
  <c r="BP59" i="66"/>
  <c r="BP13" i="66"/>
  <c r="V18" i="1"/>
  <c r="AB13" i="1" s="1"/>
  <c r="AL13" i="1" s="1"/>
  <c r="AW13" i="1" s="1"/>
  <c r="BP23" i="66"/>
  <c r="BP68" i="66"/>
  <c r="BP61" i="66"/>
  <c r="BP57" i="66"/>
  <c r="BP46" i="66"/>
  <c r="BP38" i="66"/>
  <c r="BP36" i="66"/>
  <c r="BP34" i="66"/>
  <c r="BP25" i="66"/>
  <c r="BP28" i="66"/>
  <c r="BP24" i="66"/>
  <c r="BP26" i="66"/>
  <c r="P18" i="1"/>
  <c r="Z15" i="1" s="1"/>
  <c r="N18" i="1"/>
  <c r="Z13" i="1" s="1"/>
  <c r="X18" i="1"/>
  <c r="AB15" i="1" s="1"/>
  <c r="AL15" i="1" s="1"/>
  <c r="Q18" i="1"/>
  <c r="AA12" i="1" s="1"/>
  <c r="AK12" i="1" s="1"/>
  <c r="S18" i="1"/>
  <c r="AA14" i="1" s="1"/>
  <c r="AK14" i="1" s="1"/>
  <c r="W18" i="1"/>
  <c r="AB14" i="1" s="1"/>
  <c r="AL14" i="1" s="1"/>
  <c r="AW14" i="1" s="1"/>
  <c r="U18" i="1"/>
  <c r="AB12" i="1" s="1"/>
  <c r="AL12" i="1" s="1"/>
  <c r="AW12" i="1" s="1"/>
  <c r="T18" i="1"/>
  <c r="AA15" i="1" s="1"/>
  <c r="AK15" i="1" s="1"/>
  <c r="AV15" i="1" s="1"/>
  <c r="R18" i="1"/>
  <c r="AA13" i="1" s="1"/>
  <c r="AK13" i="1" s="1"/>
  <c r="M18" i="1"/>
  <c r="Z12" i="1" s="1"/>
  <c r="O18" i="1"/>
  <c r="Z14" i="1" s="1"/>
  <c r="AP27" i="1" l="1"/>
  <c r="AR25" i="1" s="1"/>
  <c r="AN49" i="66"/>
  <c r="AR45" i="66" s="1"/>
  <c r="AS25" i="66"/>
  <c r="AQ49" i="1"/>
  <c r="AR48" i="1" s="1"/>
  <c r="AQ16" i="66"/>
  <c r="AR15" i="66" s="1"/>
  <c r="AQ60" i="66"/>
  <c r="AR59" i="66" s="1"/>
  <c r="AO71" i="66"/>
  <c r="AR68" i="66" s="1"/>
  <c r="AQ71" i="1"/>
  <c r="AR70" i="1" s="1"/>
  <c r="AO60" i="1"/>
  <c r="AR57" i="1" s="1"/>
  <c r="AS56" i="1" s="1"/>
  <c r="AO49" i="1"/>
  <c r="AR46" i="1" s="1"/>
  <c r="AO27" i="1"/>
  <c r="AR24" i="1" s="1"/>
  <c r="AR28" i="1" s="1"/>
  <c r="AN71" i="66"/>
  <c r="AR67" i="66" s="1"/>
  <c r="AQ71" i="66"/>
  <c r="AR70" i="66" s="1"/>
  <c r="AO49" i="66"/>
  <c r="AR46" i="66" s="1"/>
  <c r="AS35" i="66"/>
  <c r="AR39" i="66"/>
  <c r="AS36" i="66"/>
  <c r="AS34" i="66"/>
  <c r="AS26" i="66"/>
  <c r="AS23" i="66"/>
  <c r="AS24" i="66"/>
  <c r="AR28" i="66"/>
  <c r="C29" i="66" s="1"/>
  <c r="AS58" i="1"/>
  <c r="AP71" i="1"/>
  <c r="AR69" i="1" s="1"/>
  <c r="AO38" i="1"/>
  <c r="AR35" i="1" s="1"/>
  <c r="AP60" i="66"/>
  <c r="AR58" i="66" s="1"/>
  <c r="AO16" i="66"/>
  <c r="AR13" i="66" s="1"/>
  <c r="AS14" i="66" s="1"/>
  <c r="AJ13" i="1"/>
  <c r="AU13" i="1" s="1"/>
  <c r="AJ14" i="1"/>
  <c r="AJ12" i="1"/>
  <c r="AJ15" i="1"/>
  <c r="AU15" i="1" s="1"/>
  <c r="BP51" i="66"/>
  <c r="C40" i="66"/>
  <c r="BP40" i="66"/>
  <c r="BP62" i="66"/>
  <c r="AD12" i="1"/>
  <c r="AC13" i="1"/>
  <c r="AE12" i="1"/>
  <c r="AD13" i="1"/>
  <c r="AE14" i="1"/>
  <c r="AC14" i="1"/>
  <c r="AD14" i="1"/>
  <c r="AF15" i="1"/>
  <c r="AF12" i="1"/>
  <c r="AF14" i="1"/>
  <c r="AD15" i="1"/>
  <c r="AC15" i="1"/>
  <c r="BP18" i="66"/>
  <c r="AF13" i="1"/>
  <c r="AE13" i="1"/>
  <c r="AE15" i="1"/>
  <c r="AC12" i="1"/>
  <c r="BP73" i="66"/>
  <c r="BP29" i="66"/>
  <c r="AU12" i="1"/>
  <c r="AV14" i="1"/>
  <c r="AM14" i="1"/>
  <c r="AW15" i="1"/>
  <c r="AM15" i="1"/>
  <c r="AU14" i="1"/>
  <c r="AV13" i="1"/>
  <c r="AM13" i="1"/>
  <c r="AV12" i="1"/>
  <c r="AM12" i="1"/>
  <c r="AS13" i="66" l="1"/>
  <c r="AS57" i="1"/>
  <c r="AR50" i="1"/>
  <c r="C51" i="1" s="1"/>
  <c r="AS24" i="1"/>
  <c r="AR61" i="1"/>
  <c r="C62" i="1" s="1"/>
  <c r="AS25" i="1"/>
  <c r="AS59" i="1"/>
  <c r="AS67" i="1"/>
  <c r="AS26" i="1"/>
  <c r="AS45" i="1"/>
  <c r="AS23" i="1"/>
  <c r="AR72" i="1"/>
  <c r="C73" i="1" s="1"/>
  <c r="AS68" i="1"/>
  <c r="AS69" i="1"/>
  <c r="AS48" i="1"/>
  <c r="AS46" i="1"/>
  <c r="AS47" i="1"/>
  <c r="AS70" i="66"/>
  <c r="AR72" i="66"/>
  <c r="C73" i="66" s="1"/>
  <c r="AS67" i="66"/>
  <c r="AS68" i="66"/>
  <c r="AS69" i="66"/>
  <c r="AS46" i="66"/>
  <c r="AS47" i="66"/>
  <c r="AR50" i="66"/>
  <c r="C51" i="66" s="1"/>
  <c r="AS45" i="66"/>
  <c r="AS48" i="66"/>
  <c r="AS12" i="66"/>
  <c r="AS15" i="66"/>
  <c r="AR17" i="66"/>
  <c r="C18" i="66" s="1"/>
  <c r="AS35" i="1"/>
  <c r="AS36" i="1"/>
  <c r="AS34" i="1"/>
  <c r="AR39" i="1"/>
  <c r="C40" i="1" s="1"/>
  <c r="AS70" i="1"/>
  <c r="AS37" i="1"/>
  <c r="AG12" i="1"/>
  <c r="AN15" i="1" s="1"/>
  <c r="AG13" i="1"/>
  <c r="AO14" i="1" s="1"/>
  <c r="AG15" i="1"/>
  <c r="AQ12" i="1" s="1"/>
  <c r="AG14" i="1"/>
  <c r="AP13" i="1" s="1"/>
  <c r="AS58" i="66"/>
  <c r="AS56" i="66"/>
  <c r="AS57" i="66"/>
  <c r="AR61" i="66"/>
  <c r="C62" i="66" s="1"/>
  <c r="AS59" i="66"/>
  <c r="BP75" i="66"/>
  <c r="BX86" i="66" s="1"/>
  <c r="AO15" i="1" l="1"/>
  <c r="AH15" i="1"/>
  <c r="AN14" i="1"/>
  <c r="AO12" i="1"/>
  <c r="AH12" i="1"/>
  <c r="AN13" i="1"/>
  <c r="AH13" i="1"/>
  <c r="AG17" i="1"/>
  <c r="AH14" i="1"/>
  <c r="AQ13" i="1"/>
  <c r="AQ14" i="1"/>
  <c r="AP15" i="1"/>
  <c r="AP12" i="1"/>
  <c r="AO16" i="1" l="1"/>
  <c r="AR13" i="1" s="1"/>
  <c r="AN16" i="1"/>
  <c r="AR12" i="1" s="1"/>
  <c r="AP16" i="1"/>
  <c r="AR14" i="1" s="1"/>
  <c r="AQ16" i="1"/>
  <c r="AR15" i="1" s="1"/>
  <c r="AS15" i="1" l="1"/>
  <c r="AR17" i="1"/>
  <c r="AS14" i="1"/>
  <c r="AS13" i="1"/>
  <c r="AS12" i="1"/>
  <c r="BE12" i="1" s="1"/>
  <c r="BB56" i="1"/>
  <c r="BB57" i="1"/>
  <c r="BL29" i="1" s="1"/>
  <c r="BE59" i="1"/>
  <c r="BG58" i="1"/>
  <c r="G82" i="1" s="1"/>
  <c r="BD58" i="1"/>
  <c r="D82" i="1" s="1"/>
  <c r="BB58" i="1"/>
  <c r="C82" i="1" s="1"/>
  <c r="BE57" i="1"/>
  <c r="BG56" i="1"/>
  <c r="BD56" i="1"/>
  <c r="BG59" i="1"/>
  <c r="BD59" i="1"/>
  <c r="BE58" i="1"/>
  <c r="E82" i="1" s="1"/>
  <c r="BB59" i="1"/>
  <c r="BG57" i="1"/>
  <c r="BD57" i="1"/>
  <c r="BE56" i="1"/>
  <c r="BB46" i="1"/>
  <c r="BB45" i="1"/>
  <c r="BL36" i="1" s="1"/>
  <c r="BE48" i="1"/>
  <c r="BB48" i="1"/>
  <c r="BE47" i="1"/>
  <c r="E81" i="1" s="1"/>
  <c r="BB47" i="1"/>
  <c r="C81" i="1" s="1"/>
  <c r="BE46" i="1"/>
  <c r="BG45" i="1"/>
  <c r="BD45" i="1"/>
  <c r="BG48" i="1"/>
  <c r="BD48" i="1"/>
  <c r="BG47" i="1"/>
  <c r="G81" i="1" s="1"/>
  <c r="BD47" i="1"/>
  <c r="D81" i="1" s="1"/>
  <c r="BG46" i="1"/>
  <c r="BD46" i="1"/>
  <c r="BE45" i="1"/>
  <c r="BB68" i="1"/>
  <c r="BB67" i="1"/>
  <c r="BG70" i="1"/>
  <c r="BD70" i="1"/>
  <c r="BG69" i="1"/>
  <c r="G83" i="1" s="1"/>
  <c r="BD69" i="1"/>
  <c r="D83" i="1" s="1"/>
  <c r="BG68" i="1"/>
  <c r="BD68" i="1"/>
  <c r="BE67" i="1"/>
  <c r="BE70" i="1"/>
  <c r="BB70" i="1"/>
  <c r="BE69" i="1"/>
  <c r="E83" i="1" s="1"/>
  <c r="BB69" i="1"/>
  <c r="C83" i="1" s="1"/>
  <c r="BE68" i="1"/>
  <c r="BG67" i="1"/>
  <c r="BD67" i="1"/>
  <c r="BB12" i="66"/>
  <c r="BB13" i="66"/>
  <c r="BD12" i="66"/>
  <c r="BG12" i="66"/>
  <c r="BE13" i="66"/>
  <c r="BB14" i="66"/>
  <c r="C78" i="66" s="1"/>
  <c r="BE14" i="66"/>
  <c r="E78" i="66" s="1"/>
  <c r="BB15" i="66"/>
  <c r="BE15" i="66"/>
  <c r="BE12" i="66"/>
  <c r="BD13" i="66"/>
  <c r="BG13" i="66"/>
  <c r="BD14" i="66"/>
  <c r="D78" i="66" s="1"/>
  <c r="BG14" i="66"/>
  <c r="G78" i="66" s="1"/>
  <c r="BD15" i="66"/>
  <c r="BG15" i="66"/>
  <c r="BB68" i="66"/>
  <c r="BB67" i="66"/>
  <c r="BE67" i="66"/>
  <c r="BD68" i="66"/>
  <c r="BG68" i="66"/>
  <c r="BB69" i="66"/>
  <c r="C83" i="66" s="1"/>
  <c r="BE69" i="66"/>
  <c r="E83" i="66" s="1"/>
  <c r="BB70" i="66"/>
  <c r="BE70" i="66"/>
  <c r="BD67" i="66"/>
  <c r="BG67" i="66"/>
  <c r="BE68" i="66"/>
  <c r="BD69" i="66"/>
  <c r="D83" i="66" s="1"/>
  <c r="BG69" i="66"/>
  <c r="G83" i="66" s="1"/>
  <c r="BD70" i="66"/>
  <c r="BG70" i="66"/>
  <c r="BB34" i="1"/>
  <c r="BB35" i="1"/>
  <c r="BL17" i="1" s="1"/>
  <c r="BE37" i="1"/>
  <c r="BB37" i="1"/>
  <c r="BE36" i="1"/>
  <c r="E80" i="1" s="1"/>
  <c r="BB36" i="1"/>
  <c r="C80" i="1" s="1"/>
  <c r="BE35" i="1"/>
  <c r="BG34" i="1"/>
  <c r="BD34" i="1"/>
  <c r="BG37" i="1"/>
  <c r="BD37" i="1"/>
  <c r="BG36" i="1"/>
  <c r="G80" i="1" s="1"/>
  <c r="BD36" i="1"/>
  <c r="D80" i="1" s="1"/>
  <c r="BG35" i="1"/>
  <c r="BD35" i="1"/>
  <c r="BE34" i="1"/>
  <c r="BB45" i="66"/>
  <c r="BB46" i="66"/>
  <c r="BE45" i="66"/>
  <c r="BD46" i="66"/>
  <c r="BG46" i="66"/>
  <c r="BB47" i="66"/>
  <c r="C81" i="66" s="1"/>
  <c r="BE47" i="66"/>
  <c r="E81" i="66" s="1"/>
  <c r="BB48" i="66"/>
  <c r="BE48" i="66"/>
  <c r="BD45" i="66"/>
  <c r="BG45" i="66"/>
  <c r="BE46" i="66"/>
  <c r="BD47" i="66"/>
  <c r="D81" i="66" s="1"/>
  <c r="BG47" i="66"/>
  <c r="G81" i="66" s="1"/>
  <c r="BD48" i="66"/>
  <c r="BG48" i="66"/>
  <c r="BB24" i="1"/>
  <c r="BL13" i="1" s="1"/>
  <c r="BB23" i="1"/>
  <c r="BE26" i="1"/>
  <c r="BB26" i="1"/>
  <c r="BE25" i="1"/>
  <c r="E79" i="1" s="1"/>
  <c r="BB25" i="1"/>
  <c r="C79" i="1" s="1"/>
  <c r="BE24" i="1"/>
  <c r="BG23" i="1"/>
  <c r="BD23" i="1"/>
  <c r="BG26" i="1"/>
  <c r="BD26" i="1"/>
  <c r="BG25" i="1"/>
  <c r="G79" i="1" s="1"/>
  <c r="BD25" i="1"/>
  <c r="D79" i="1" s="1"/>
  <c r="BG24" i="1"/>
  <c r="BD24" i="1"/>
  <c r="BE23" i="1"/>
  <c r="BB24" i="66"/>
  <c r="BB23" i="66"/>
  <c r="BE23" i="66"/>
  <c r="BD24" i="66"/>
  <c r="BG24" i="66"/>
  <c r="BB25" i="66"/>
  <c r="C79" i="66" s="1"/>
  <c r="BE25" i="66"/>
  <c r="E79" i="66" s="1"/>
  <c r="BB26" i="66"/>
  <c r="BE26" i="66"/>
  <c r="BD23" i="66"/>
  <c r="BG23" i="66"/>
  <c r="BE24" i="66"/>
  <c r="BD25" i="66"/>
  <c r="D79" i="66" s="1"/>
  <c r="BG25" i="66"/>
  <c r="G79" i="66" s="1"/>
  <c r="BD26" i="66"/>
  <c r="BG26" i="66"/>
  <c r="BB56" i="66"/>
  <c r="BB57" i="66"/>
  <c r="BD56" i="66"/>
  <c r="BG56" i="66"/>
  <c r="BE57" i="66"/>
  <c r="BD58" i="66"/>
  <c r="D82" i="66" s="1"/>
  <c r="BG58" i="66"/>
  <c r="G82" i="66" s="1"/>
  <c r="BD59" i="66"/>
  <c r="BG59" i="66"/>
  <c r="BE56" i="66"/>
  <c r="BD57" i="66"/>
  <c r="BG57" i="66"/>
  <c r="BB58" i="66"/>
  <c r="C82" i="66" s="1"/>
  <c r="BE58" i="66"/>
  <c r="E82" i="66" s="1"/>
  <c r="BB59" i="66"/>
  <c r="BE59" i="66"/>
  <c r="BB35" i="66"/>
  <c r="BB34" i="66"/>
  <c r="BD34" i="66"/>
  <c r="BG34" i="66"/>
  <c r="BE35" i="66"/>
  <c r="BD36" i="66"/>
  <c r="D80" i="66" s="1"/>
  <c r="BG36" i="66"/>
  <c r="G80" i="66" s="1"/>
  <c r="BD37" i="66"/>
  <c r="BG37" i="66"/>
  <c r="BE34" i="66"/>
  <c r="BD35" i="66"/>
  <c r="BG35" i="66"/>
  <c r="BB36" i="66"/>
  <c r="C80" i="66" s="1"/>
  <c r="BE36" i="66"/>
  <c r="E80" i="66" s="1"/>
  <c r="BB37" i="66"/>
  <c r="BE37" i="66"/>
  <c r="BT53" i="357" l="1"/>
  <c r="BX53" i="357" s="1"/>
  <c r="BT53" i="351"/>
  <c r="BX53" i="351" s="1"/>
  <c r="BT53" i="355"/>
  <c r="BX53" i="355" s="1"/>
  <c r="BT53" i="352"/>
  <c r="BX53" i="352" s="1"/>
  <c r="BT53" i="345"/>
  <c r="BX53" i="345" s="1"/>
  <c r="BT53" i="356"/>
  <c r="BX53" i="356" s="1"/>
  <c r="BT53" i="354"/>
  <c r="BX53" i="354" s="1"/>
  <c r="BT53" i="347"/>
  <c r="BX53" i="347" s="1"/>
  <c r="BT53" i="358"/>
  <c r="BX53" i="358" s="1"/>
  <c r="BT53" i="353"/>
  <c r="BX53" i="353" s="1"/>
  <c r="BT53" i="350"/>
  <c r="BX53" i="350" s="1"/>
  <c r="BT53" i="349"/>
  <c r="BX53" i="349" s="1"/>
  <c r="BT53" i="348"/>
  <c r="BX53" i="348" s="1"/>
  <c r="BT53" i="346"/>
  <c r="BX53" i="346" s="1"/>
  <c r="BT53" i="338"/>
  <c r="BX53" i="338" s="1"/>
  <c r="BT53" i="341"/>
  <c r="BX53" i="341" s="1"/>
  <c r="BT53" i="335"/>
  <c r="BX53" i="335" s="1"/>
  <c r="BT53" i="331"/>
  <c r="BX53" i="331" s="1"/>
  <c r="BT53" i="339"/>
  <c r="BX53" i="339" s="1"/>
  <c r="BT53" i="337"/>
  <c r="BX53" i="337" s="1"/>
  <c r="BT53" i="336"/>
  <c r="BX53" i="336" s="1"/>
  <c r="BT53" i="333"/>
  <c r="BX53" i="333" s="1"/>
  <c r="BT53" i="343"/>
  <c r="BX53" i="343" s="1"/>
  <c r="BT53" i="342"/>
  <c r="BX53" i="342" s="1"/>
  <c r="BT53" i="330"/>
  <c r="BX53" i="330" s="1"/>
  <c r="BT53" i="327"/>
  <c r="BX53" i="327" s="1"/>
  <c r="BT53" i="324"/>
  <c r="BX53" i="324" s="1"/>
  <c r="BT53" i="311"/>
  <c r="BX53" i="311" s="1"/>
  <c r="BT53" i="312"/>
  <c r="BX53" i="312" s="1"/>
  <c r="BT53" i="329"/>
  <c r="BX53" i="329" s="1"/>
  <c r="BT53" i="323"/>
  <c r="BX53" i="323" s="1"/>
  <c r="BT53" i="319"/>
  <c r="BX53" i="319" s="1"/>
  <c r="BT53" i="316"/>
  <c r="BX53" i="316" s="1"/>
  <c r="BT53" i="315"/>
  <c r="BX53" i="315" s="1"/>
  <c r="BT53" i="307"/>
  <c r="BX53" i="307" s="1"/>
  <c r="BT53" i="334"/>
  <c r="BX53" i="334" s="1"/>
  <c r="BT53" i="332"/>
  <c r="BX53" i="332" s="1"/>
  <c r="BT53" i="322"/>
  <c r="BX53" i="322" s="1"/>
  <c r="BT53" i="321"/>
  <c r="BX53" i="321" s="1"/>
  <c r="BT53" i="320"/>
  <c r="BX53" i="320" s="1"/>
  <c r="BT53" i="313"/>
  <c r="BX53" i="313" s="1"/>
  <c r="BT53" i="344"/>
  <c r="BX53" i="344" s="1"/>
  <c r="BT53" i="340"/>
  <c r="BX53" i="340" s="1"/>
  <c r="BT53" i="328"/>
  <c r="BX53" i="328" s="1"/>
  <c r="BT53" i="326"/>
  <c r="BX53" i="326" s="1"/>
  <c r="BT53" i="325"/>
  <c r="BX53" i="325" s="1"/>
  <c r="BT53" i="318"/>
  <c r="BX53" i="318" s="1"/>
  <c r="BT53" i="317"/>
  <c r="BX53" i="317" s="1"/>
  <c r="BT53" i="314"/>
  <c r="BX53" i="314" s="1"/>
  <c r="BT72" i="348"/>
  <c r="BX72" i="348" s="1"/>
  <c r="BT72" i="346"/>
  <c r="BX72" i="346" s="1"/>
  <c r="BT72" i="358"/>
  <c r="BX72" i="358" s="1"/>
  <c r="BT72" i="357"/>
  <c r="BX72" i="357" s="1"/>
  <c r="BT72" i="356"/>
  <c r="BX72" i="356" s="1"/>
  <c r="BT72" i="352"/>
  <c r="BX72" i="352" s="1"/>
  <c r="BT72" i="351"/>
  <c r="BX72" i="351" s="1"/>
  <c r="BT72" i="350"/>
  <c r="BX72" i="350" s="1"/>
  <c r="BT72" i="349"/>
  <c r="BX72" i="349" s="1"/>
  <c r="BT72" i="347"/>
  <c r="BX72" i="347" s="1"/>
  <c r="BT72" i="344"/>
  <c r="BX72" i="344" s="1"/>
  <c r="BT72" i="355"/>
  <c r="BX72" i="355" s="1"/>
  <c r="BT72" i="354"/>
  <c r="BX72" i="354" s="1"/>
  <c r="BT72" i="353"/>
  <c r="BX72" i="353" s="1"/>
  <c r="BT72" i="345"/>
  <c r="BX72" i="345" s="1"/>
  <c r="BT72" i="343"/>
  <c r="BX72" i="343" s="1"/>
  <c r="BT72" i="342"/>
  <c r="BX72" i="342" s="1"/>
  <c r="BT72" i="340"/>
  <c r="BX72" i="340" s="1"/>
  <c r="BT72" i="336"/>
  <c r="BX72" i="336" s="1"/>
  <c r="BT72" i="334"/>
  <c r="BX72" i="334" s="1"/>
  <c r="BT72" i="332"/>
  <c r="BX72" i="332" s="1"/>
  <c r="BT72" i="337"/>
  <c r="BX72" i="337" s="1"/>
  <c r="BT72" i="331"/>
  <c r="BX72" i="331" s="1"/>
  <c r="BT72" i="330"/>
  <c r="BX72" i="330" s="1"/>
  <c r="BT72" i="339"/>
  <c r="BX72" i="339" s="1"/>
  <c r="BT72" i="335"/>
  <c r="BX72" i="335" s="1"/>
  <c r="BT72" i="325"/>
  <c r="BX72" i="325" s="1"/>
  <c r="BT72" i="324"/>
  <c r="BX72" i="324" s="1"/>
  <c r="BT72" i="322"/>
  <c r="BX72" i="322" s="1"/>
  <c r="BT72" i="321"/>
  <c r="BX72" i="321" s="1"/>
  <c r="BT72" i="317"/>
  <c r="BX72" i="317" s="1"/>
  <c r="BT72" i="314"/>
  <c r="BX72" i="314" s="1"/>
  <c r="BT72" i="341"/>
  <c r="BX72" i="341" s="1"/>
  <c r="BT72" i="333"/>
  <c r="BX72" i="333" s="1"/>
  <c r="BT72" i="320"/>
  <c r="BX72" i="320" s="1"/>
  <c r="BT72" i="319"/>
  <c r="BX72" i="319" s="1"/>
  <c r="BT72" i="318"/>
  <c r="BX72" i="318" s="1"/>
  <c r="BT72" i="316"/>
  <c r="BX72" i="316" s="1"/>
  <c r="BT72" i="315"/>
  <c r="BX72" i="315" s="1"/>
  <c r="BT72" i="313"/>
  <c r="BX72" i="313" s="1"/>
  <c r="BT72" i="311"/>
  <c r="BX72" i="311" s="1"/>
  <c r="BT72" i="328"/>
  <c r="BX72" i="328" s="1"/>
  <c r="BT72" i="326"/>
  <c r="BX72" i="326" s="1"/>
  <c r="BT72" i="312"/>
  <c r="BX72" i="312" s="1"/>
  <c r="BT72" i="307"/>
  <c r="BX72" i="307" s="1"/>
  <c r="BT72" i="338"/>
  <c r="BX72" i="338" s="1"/>
  <c r="BT72" i="329"/>
  <c r="BX72" i="329" s="1"/>
  <c r="BT72" i="327"/>
  <c r="BX72" i="327" s="1"/>
  <c r="BT72" i="323"/>
  <c r="BX72" i="323" s="1"/>
  <c r="BT65" i="348"/>
  <c r="BX65" i="348" s="1"/>
  <c r="BT65" i="344"/>
  <c r="BX65" i="344" s="1"/>
  <c r="BT65" i="354"/>
  <c r="BX65" i="354" s="1"/>
  <c r="BT65" i="346"/>
  <c r="BX65" i="346" s="1"/>
  <c r="BT65" i="356"/>
  <c r="BX65" i="356" s="1"/>
  <c r="BT65" i="355"/>
  <c r="BX65" i="355" s="1"/>
  <c r="BT65" i="353"/>
  <c r="BX65" i="353" s="1"/>
  <c r="BT65" i="352"/>
  <c r="BX65" i="352" s="1"/>
  <c r="BT65" i="351"/>
  <c r="BX65" i="351" s="1"/>
  <c r="BT65" i="349"/>
  <c r="BX65" i="349" s="1"/>
  <c r="BT65" i="347"/>
  <c r="BX65" i="347" s="1"/>
  <c r="BT65" i="358"/>
  <c r="BX65" i="358" s="1"/>
  <c r="BT65" i="357"/>
  <c r="BX65" i="357" s="1"/>
  <c r="BT65" i="350"/>
  <c r="BX65" i="350" s="1"/>
  <c r="BT65" i="345"/>
  <c r="BX65" i="345" s="1"/>
  <c r="BT65" i="338"/>
  <c r="BX65" i="338" s="1"/>
  <c r="BT65" i="336"/>
  <c r="BX65" i="336" s="1"/>
  <c r="BT65" i="332"/>
  <c r="BX65" i="332" s="1"/>
  <c r="BT65" i="330"/>
  <c r="BX65" i="330" s="1"/>
  <c r="BT65" i="329"/>
  <c r="BX65" i="329" s="1"/>
  <c r="BT65" i="343"/>
  <c r="BX65" i="343" s="1"/>
  <c r="BT65" i="341"/>
  <c r="BX65" i="341" s="1"/>
  <c r="BT65" i="340"/>
  <c r="BX65" i="340" s="1"/>
  <c r="BT65" i="335"/>
  <c r="BX65" i="335" s="1"/>
  <c r="BT65" i="342"/>
  <c r="BX65" i="342" s="1"/>
  <c r="BT65" i="331"/>
  <c r="BX65" i="331" s="1"/>
  <c r="BT65" i="326"/>
  <c r="BX65" i="326" s="1"/>
  <c r="BT65" i="322"/>
  <c r="BX65" i="322" s="1"/>
  <c r="BT65" i="318"/>
  <c r="BX65" i="318" s="1"/>
  <c r="BT65" i="307"/>
  <c r="BX65" i="307" s="1"/>
  <c r="BT65" i="325"/>
  <c r="BX65" i="325" s="1"/>
  <c r="BT65" i="320"/>
  <c r="BX65" i="320" s="1"/>
  <c r="BT65" i="319"/>
  <c r="BX65" i="319" s="1"/>
  <c r="BT65" i="317"/>
  <c r="BX65" i="317" s="1"/>
  <c r="BT65" i="313"/>
  <c r="BX65" i="313" s="1"/>
  <c r="BT65" i="312"/>
  <c r="BX65" i="312" s="1"/>
  <c r="BT65" i="311"/>
  <c r="BX65" i="311" s="1"/>
  <c r="BT65" i="337"/>
  <c r="BX65" i="337" s="1"/>
  <c r="BT65" i="328"/>
  <c r="BX65" i="328" s="1"/>
  <c r="BT65" i="327"/>
  <c r="BX65" i="327" s="1"/>
  <c r="BT65" i="324"/>
  <c r="BX65" i="324" s="1"/>
  <c r="BT65" i="321"/>
  <c r="BX65" i="321" s="1"/>
  <c r="BT65" i="316"/>
  <c r="BX65" i="316" s="1"/>
  <c r="BT65" i="314"/>
  <c r="BX65" i="314" s="1"/>
  <c r="BT65" i="339"/>
  <c r="BX65" i="339" s="1"/>
  <c r="BT65" i="334"/>
  <c r="BX65" i="334" s="1"/>
  <c r="BT65" i="333"/>
  <c r="BX65" i="333" s="1"/>
  <c r="BT65" i="323"/>
  <c r="BX65" i="323" s="1"/>
  <c r="BT65" i="315"/>
  <c r="BX65" i="315" s="1"/>
  <c r="BM79" i="317"/>
  <c r="BN79" i="328"/>
  <c r="BM79" i="328"/>
  <c r="BN79" i="317"/>
  <c r="BN79" i="357"/>
  <c r="BN79" i="358"/>
  <c r="BN79" i="356"/>
  <c r="BN79" i="342"/>
  <c r="BN79" i="345"/>
  <c r="BM79" i="349"/>
  <c r="BM79" i="343"/>
  <c r="BM79" i="358"/>
  <c r="BM79" i="356"/>
  <c r="BM79" i="345"/>
  <c r="BM79" i="357"/>
  <c r="BM79" i="342"/>
  <c r="BN79" i="349"/>
  <c r="BN79" i="343"/>
  <c r="BN79" i="351"/>
  <c r="BN79" i="347"/>
  <c r="BN79" i="334"/>
  <c r="BN79" i="340"/>
  <c r="BM79" i="330"/>
  <c r="BN79" i="339"/>
  <c r="BN79" i="338"/>
  <c r="BM79" i="327"/>
  <c r="BN79" i="323"/>
  <c r="BM79" i="351"/>
  <c r="BM79" i="353"/>
  <c r="BM79" i="344"/>
  <c r="BM79" i="335"/>
  <c r="BM79" i="337"/>
  <c r="BM79" i="333"/>
  <c r="BN79" i="336"/>
  <c r="BM79" i="338"/>
  <c r="BM79" i="331"/>
  <c r="BN79" i="326"/>
  <c r="BN79" i="316"/>
  <c r="BN79" i="315"/>
  <c r="BN79" i="314"/>
  <c r="BM79" i="347"/>
  <c r="BM79" i="334"/>
  <c r="BM79" i="340"/>
  <c r="BN79" i="330"/>
  <c r="BM79" i="339"/>
  <c r="BN79" i="329"/>
  <c r="BN79" i="332"/>
  <c r="BN79" i="327"/>
  <c r="BM79" i="323"/>
  <c r="BM79" i="314"/>
  <c r="BN79" i="353"/>
  <c r="BN79" i="344"/>
  <c r="BN79" i="335"/>
  <c r="BN79" i="337"/>
  <c r="BN79" i="333"/>
  <c r="BM79" i="336"/>
  <c r="BM79" i="329"/>
  <c r="BN79" i="331"/>
  <c r="BM79" i="332"/>
  <c r="BM79" i="326"/>
  <c r="BM79" i="316"/>
  <c r="BM79" i="315"/>
  <c r="BM79" i="346"/>
  <c r="BM79" i="341"/>
  <c r="BM79" i="348"/>
  <c r="BN79" i="355"/>
  <c r="BN79" i="354"/>
  <c r="BM79" i="322"/>
  <c r="BN79" i="325"/>
  <c r="BM79" i="321"/>
  <c r="BM79" i="319"/>
  <c r="BN79" i="350"/>
  <c r="BM79" i="318"/>
  <c r="BN79" i="319"/>
  <c r="BN79" i="312"/>
  <c r="BN79" i="313"/>
  <c r="BN79" i="346"/>
  <c r="BN79" i="341"/>
  <c r="BN79" i="348"/>
  <c r="BM79" i="355"/>
  <c r="BN79" i="352"/>
  <c r="BM79" i="350"/>
  <c r="BM79" i="354"/>
  <c r="BN79" i="322"/>
  <c r="BM79" i="324"/>
  <c r="BN79" i="324"/>
  <c r="BM79" i="325"/>
  <c r="BN79" i="321"/>
  <c r="BM79" i="307"/>
  <c r="BN79" i="307"/>
  <c r="BM79" i="352"/>
  <c r="BN79" i="318"/>
  <c r="BN79" i="320"/>
  <c r="BM79" i="320"/>
  <c r="BM79" i="312"/>
  <c r="BM79" i="313"/>
  <c r="BM79" i="311"/>
  <c r="BN79" i="311"/>
  <c r="BT49" i="354"/>
  <c r="BX49" i="354" s="1"/>
  <c r="BT49" i="352"/>
  <c r="BX49" i="352" s="1"/>
  <c r="BT49" i="357"/>
  <c r="BX49" i="357" s="1"/>
  <c r="BT49" i="353"/>
  <c r="BX49" i="353" s="1"/>
  <c r="BT49" i="349"/>
  <c r="BX49" i="349" s="1"/>
  <c r="BT49" i="347"/>
  <c r="BX49" i="347" s="1"/>
  <c r="BT49" i="358"/>
  <c r="BX49" i="358" s="1"/>
  <c r="BT49" i="356"/>
  <c r="BX49" i="356" s="1"/>
  <c r="BT49" i="351"/>
  <c r="BX49" i="351" s="1"/>
  <c r="BT49" i="350"/>
  <c r="BX49" i="350" s="1"/>
  <c r="BT49" i="348"/>
  <c r="BX49" i="348" s="1"/>
  <c r="BT49" i="355"/>
  <c r="BX49" i="355" s="1"/>
  <c r="BT49" i="346"/>
  <c r="BX49" i="346" s="1"/>
  <c r="BT49" i="345"/>
  <c r="BX49" i="345" s="1"/>
  <c r="BT49" i="342"/>
  <c r="BX49" i="342" s="1"/>
  <c r="BT49" i="334"/>
  <c r="BX49" i="334" s="1"/>
  <c r="BT49" i="333"/>
  <c r="BX49" i="333" s="1"/>
  <c r="BT49" i="332"/>
  <c r="BX49" i="332" s="1"/>
  <c r="BT49" i="330"/>
  <c r="BX49" i="330" s="1"/>
  <c r="BT49" i="344"/>
  <c r="BX49" i="344" s="1"/>
  <c r="BT49" i="343"/>
  <c r="BX49" i="343" s="1"/>
  <c r="BT49" i="339"/>
  <c r="BX49" i="339" s="1"/>
  <c r="BT49" i="337"/>
  <c r="BX49" i="337" s="1"/>
  <c r="BT49" i="336"/>
  <c r="BX49" i="336" s="1"/>
  <c r="BT49" i="341"/>
  <c r="BX49" i="341" s="1"/>
  <c r="BT49" i="338"/>
  <c r="BX49" i="338" s="1"/>
  <c r="BT49" i="335"/>
  <c r="BX49" i="335" s="1"/>
  <c r="BT49" i="325"/>
  <c r="BX49" i="325" s="1"/>
  <c r="BT49" i="324"/>
  <c r="BX49" i="324" s="1"/>
  <c r="BT49" i="321"/>
  <c r="BX49" i="321" s="1"/>
  <c r="BT49" i="307"/>
  <c r="BX49" i="307" s="1"/>
  <c r="BT49" i="313"/>
  <c r="BX49" i="313" s="1"/>
  <c r="BT49" i="340"/>
  <c r="BX49" i="340" s="1"/>
  <c r="BT49" i="318"/>
  <c r="BX49" i="318" s="1"/>
  <c r="BT49" i="317"/>
  <c r="BX49" i="317" s="1"/>
  <c r="BT49" i="329"/>
  <c r="BX49" i="329" s="1"/>
  <c r="BT49" i="327"/>
  <c r="BX49" i="327" s="1"/>
  <c r="BT49" i="326"/>
  <c r="BX49" i="326" s="1"/>
  <c r="BT49" i="323"/>
  <c r="BX49" i="323" s="1"/>
  <c r="BT49" i="319"/>
  <c r="BX49" i="319" s="1"/>
  <c r="BT49" i="314"/>
  <c r="BX49" i="314" s="1"/>
  <c r="BT49" i="312"/>
  <c r="BX49" i="312" s="1"/>
  <c r="BT49" i="311"/>
  <c r="BX49" i="311" s="1"/>
  <c r="BT49" i="315"/>
  <c r="BX49" i="315" s="1"/>
  <c r="BT49" i="331"/>
  <c r="BX49" i="331" s="1"/>
  <c r="BT49" i="328"/>
  <c r="BX49" i="328" s="1"/>
  <c r="BT49" i="322"/>
  <c r="BX49" i="322" s="1"/>
  <c r="BT49" i="320"/>
  <c r="BX49" i="320" s="1"/>
  <c r="BT49" i="316"/>
  <c r="BX49" i="316" s="1"/>
  <c r="BM80" i="337"/>
  <c r="BN80" i="337"/>
  <c r="BM80" i="356"/>
  <c r="BN80" i="357"/>
  <c r="BN80" i="358"/>
  <c r="BN80" i="348"/>
  <c r="BN80" i="341"/>
  <c r="BM80" i="341"/>
  <c r="BM80" i="349"/>
  <c r="BM80" i="347"/>
  <c r="BN80" i="344"/>
  <c r="BM80" i="346"/>
  <c r="BN80" i="354"/>
  <c r="BN80" i="356"/>
  <c r="BM80" i="358"/>
  <c r="BM80" i="348"/>
  <c r="BM80" i="357"/>
  <c r="BN80" i="349"/>
  <c r="BN80" i="347"/>
  <c r="BM80" i="344"/>
  <c r="BN80" i="346"/>
  <c r="BM80" i="354"/>
  <c r="BN80" i="343"/>
  <c r="BN80" i="334"/>
  <c r="BN80" i="335"/>
  <c r="BN80" i="331"/>
  <c r="BN80" i="330"/>
  <c r="BN80" i="338"/>
  <c r="BM80" i="322"/>
  <c r="BN80" i="319"/>
  <c r="BN80" i="320"/>
  <c r="BN80" i="315"/>
  <c r="BM80" i="314"/>
  <c r="BM80" i="312"/>
  <c r="BM80" i="311"/>
  <c r="BM80" i="342"/>
  <c r="BM80" i="339"/>
  <c r="BM80" i="336"/>
  <c r="BN80" i="340"/>
  <c r="BN80" i="329"/>
  <c r="BN80" i="333"/>
  <c r="BN80" i="327"/>
  <c r="BM80" i="318"/>
  <c r="BM80" i="316"/>
  <c r="BM80" i="307"/>
  <c r="BM80" i="343"/>
  <c r="BM80" i="334"/>
  <c r="BM80" i="335"/>
  <c r="BM80" i="331"/>
  <c r="BM80" i="330"/>
  <c r="BM80" i="329"/>
  <c r="BN80" i="332"/>
  <c r="BN80" i="322"/>
  <c r="BM80" i="320"/>
  <c r="BM80" i="315"/>
  <c r="BN80" i="312"/>
  <c r="BN80" i="311"/>
  <c r="BN80" i="342"/>
  <c r="BN80" i="339"/>
  <c r="BN80" i="336"/>
  <c r="BM80" i="340"/>
  <c r="BM80" i="338"/>
  <c r="BM80" i="332"/>
  <c r="BM80" i="333"/>
  <c r="BM80" i="327"/>
  <c r="BM80" i="319"/>
  <c r="BN80" i="318"/>
  <c r="BN80" i="314"/>
  <c r="BN80" i="316"/>
  <c r="BN80" i="307"/>
  <c r="BN80" i="355"/>
  <c r="BN80" i="350"/>
  <c r="BN80" i="345"/>
  <c r="BN80" i="351"/>
  <c r="BM80" i="326"/>
  <c r="BN80" i="325"/>
  <c r="BM80" i="324"/>
  <c r="BN80" i="324"/>
  <c r="BM80" i="321"/>
  <c r="BN80" i="317"/>
  <c r="BN80" i="352"/>
  <c r="BM80" i="345"/>
  <c r="BM80" i="353"/>
  <c r="BM80" i="351"/>
  <c r="BM80" i="328"/>
  <c r="BN80" i="323"/>
  <c r="BM80" i="317"/>
  <c r="BM80" i="355"/>
  <c r="BM80" i="350"/>
  <c r="BM80" i="352"/>
  <c r="BN80" i="326"/>
  <c r="BM80" i="325"/>
  <c r="BN80" i="321"/>
  <c r="BN80" i="313"/>
  <c r="BN80" i="353"/>
  <c r="BN80" i="328"/>
  <c r="BM80" i="323"/>
  <c r="BM80" i="313"/>
  <c r="BO83" i="317"/>
  <c r="BO83" i="334"/>
  <c r="BO83" i="341"/>
  <c r="BO83" i="314"/>
  <c r="BO83" i="339"/>
  <c r="BO83" i="335"/>
  <c r="BO83" i="315"/>
  <c r="BO83" i="358"/>
  <c r="BO83" i="352"/>
  <c r="BO83" i="356"/>
  <c r="BO83" i="337"/>
  <c r="BO83" i="336"/>
  <c r="BO83" i="329"/>
  <c r="BO83" i="307"/>
  <c r="BO83" i="312"/>
  <c r="BO83" i="327"/>
  <c r="BO83" i="316"/>
  <c r="BO83" i="326"/>
  <c r="BO83" i="340"/>
  <c r="BO83" i="351"/>
  <c r="BO83" i="350"/>
  <c r="BO83" i="313"/>
  <c r="BO83" i="331"/>
  <c r="BO83" i="330"/>
  <c r="BO83" i="354"/>
  <c r="BO83" i="328"/>
  <c r="BO83" i="332"/>
  <c r="BO83" i="343"/>
  <c r="BO83" i="342"/>
  <c r="BO83" i="349"/>
  <c r="BO83" i="357"/>
  <c r="BO83" i="325"/>
  <c r="BO83" i="338"/>
  <c r="BO83" i="319"/>
  <c r="BO83" i="333"/>
  <c r="BO83" i="311"/>
  <c r="BO83" i="318"/>
  <c r="BO83" i="320"/>
  <c r="BO83" i="355"/>
  <c r="BO83" i="344"/>
  <c r="BO83" i="321"/>
  <c r="BO83" i="323"/>
  <c r="BO83" i="324"/>
  <c r="BO83" i="348"/>
  <c r="BO83" i="347"/>
  <c r="BO83" i="346"/>
  <c r="BO83" i="345"/>
  <c r="BO83" i="353"/>
  <c r="BO83" i="322"/>
  <c r="BN81" i="330"/>
  <c r="BM81" i="311"/>
  <c r="BM81" i="330"/>
  <c r="BN81" i="311"/>
  <c r="BM81" i="356"/>
  <c r="BN81" i="346"/>
  <c r="BM81" i="355"/>
  <c r="BM81" i="349"/>
  <c r="BM81" i="342"/>
  <c r="BN81" i="348"/>
  <c r="BN81" i="343"/>
  <c r="BM81" i="357"/>
  <c r="BN81" i="341"/>
  <c r="BM81" i="343"/>
  <c r="BN81" i="345"/>
  <c r="BN81" i="357"/>
  <c r="BM81" i="346"/>
  <c r="BN81" i="355"/>
  <c r="BM81" i="341"/>
  <c r="BM81" i="350"/>
  <c r="BM81" i="348"/>
  <c r="BN81" i="344"/>
  <c r="BM81" i="345"/>
  <c r="BN81" i="356"/>
  <c r="BN81" i="349"/>
  <c r="BN81" i="342"/>
  <c r="BN81" i="350"/>
  <c r="BM81" i="344"/>
  <c r="BM81" i="331"/>
  <c r="BN81" i="332"/>
  <c r="BM81" i="336"/>
  <c r="BN81" i="337"/>
  <c r="BN81" i="319"/>
  <c r="BN81" i="321"/>
  <c r="BM81" i="315"/>
  <c r="BN81" i="314"/>
  <c r="BM81" i="307"/>
  <c r="BN81" i="354"/>
  <c r="BM81" i="354"/>
  <c r="BN81" i="338"/>
  <c r="BM81" i="338"/>
  <c r="BN81" i="339"/>
  <c r="BM81" i="334"/>
  <c r="BN81" i="340"/>
  <c r="BM81" i="329"/>
  <c r="BM81" i="319"/>
  <c r="BM81" i="318"/>
  <c r="BM81" i="312"/>
  <c r="BN81" i="312"/>
  <c r="BM81" i="352"/>
  <c r="BN81" i="352"/>
  <c r="BN81" i="333"/>
  <c r="BN81" i="331"/>
  <c r="BM81" i="339"/>
  <c r="BM81" i="337"/>
  <c r="BN81" i="320"/>
  <c r="BM81" i="321"/>
  <c r="BN81" i="315"/>
  <c r="BM81" i="314"/>
  <c r="BN81" i="316"/>
  <c r="BM81" i="317"/>
  <c r="BN81" i="317"/>
  <c r="BM81" i="333"/>
  <c r="BN81" i="334"/>
  <c r="BM81" i="332"/>
  <c r="BM81" i="340"/>
  <c r="BN81" i="336"/>
  <c r="BN81" i="329"/>
  <c r="BN81" i="318"/>
  <c r="BM81" i="320"/>
  <c r="BM81" i="316"/>
  <c r="BN81" i="307"/>
  <c r="BN81" i="351"/>
  <c r="BN81" i="335"/>
  <c r="BN81" i="326"/>
  <c r="BN81" i="322"/>
  <c r="BM81" i="325"/>
  <c r="BN81" i="323"/>
  <c r="BM81" i="358"/>
  <c r="BN81" i="347"/>
  <c r="BN81" i="353"/>
  <c r="BM81" i="351"/>
  <c r="BN81" i="328"/>
  <c r="BM81" i="327"/>
  <c r="BN81" i="324"/>
  <c r="BM81" i="323"/>
  <c r="BM81" i="353"/>
  <c r="BM81" i="335"/>
  <c r="BM81" i="326"/>
  <c r="BM81" i="322"/>
  <c r="BN81" i="325"/>
  <c r="BM81" i="313"/>
  <c r="BN81" i="313"/>
  <c r="BN81" i="358"/>
  <c r="BM81" i="347"/>
  <c r="BM81" i="328"/>
  <c r="BN81" i="327"/>
  <c r="BM81" i="324"/>
  <c r="BO79" i="328"/>
  <c r="BO79" i="315"/>
  <c r="BO79" i="334"/>
  <c r="BO79" i="330"/>
  <c r="BO79" i="343"/>
  <c r="BO79" i="356"/>
  <c r="BO79" i="326"/>
  <c r="BO79" i="342"/>
  <c r="BO79" i="347"/>
  <c r="BO79" i="345"/>
  <c r="BO79" i="323"/>
  <c r="BO79" i="333"/>
  <c r="BO79" i="340"/>
  <c r="BO79" i="357"/>
  <c r="BO79" i="327"/>
  <c r="BO79" i="353"/>
  <c r="BO79" i="314"/>
  <c r="BO79" i="331"/>
  <c r="BO79" i="337"/>
  <c r="BO79" i="336"/>
  <c r="BO79" i="329"/>
  <c r="BO79" i="349"/>
  <c r="BO79" i="351"/>
  <c r="BO79" i="317"/>
  <c r="BO79" i="358"/>
  <c r="BO79" i="316"/>
  <c r="BO79" i="332"/>
  <c r="BO79" i="339"/>
  <c r="BO79" i="338"/>
  <c r="BO79" i="344"/>
  <c r="BO79" i="335"/>
  <c r="BO79" i="322"/>
  <c r="BO79" i="318"/>
  <c r="BO79" i="352"/>
  <c r="BO79" i="320"/>
  <c r="BO79" i="311"/>
  <c r="BO79" i="346"/>
  <c r="BO79" i="313"/>
  <c r="BO79" i="312"/>
  <c r="BO79" i="324"/>
  <c r="BO79" i="341"/>
  <c r="BO79" i="319"/>
  <c r="BO79" i="354"/>
  <c r="BO79" i="355"/>
  <c r="BO79" i="350"/>
  <c r="BO79" i="321"/>
  <c r="BO79" i="307"/>
  <c r="BO79" i="325"/>
  <c r="BO79" i="348"/>
  <c r="BO80" i="330"/>
  <c r="BO80" i="337"/>
  <c r="BO80" i="314"/>
  <c r="BO80" i="356"/>
  <c r="BO80" i="316"/>
  <c r="BO80" i="341"/>
  <c r="BO80" i="320"/>
  <c r="BO80" i="327"/>
  <c r="BO80" i="336"/>
  <c r="BO80" i="319"/>
  <c r="BO80" i="344"/>
  <c r="BO80" i="338"/>
  <c r="BO80" i="349"/>
  <c r="BO80" i="357"/>
  <c r="BO80" i="307"/>
  <c r="BO80" i="332"/>
  <c r="BO80" i="331"/>
  <c r="BO80" i="342"/>
  <c r="BO80" i="312"/>
  <c r="BO80" i="318"/>
  <c r="BO80" i="354"/>
  <c r="BO80" i="333"/>
  <c r="BO80" i="311"/>
  <c r="BO80" i="334"/>
  <c r="BO80" i="348"/>
  <c r="BO80" i="358"/>
  <c r="BO80" i="315"/>
  <c r="BO80" i="340"/>
  <c r="BO80" i="339"/>
  <c r="BO80" i="329"/>
  <c r="BO80" i="346"/>
  <c r="BO80" i="343"/>
  <c r="BO80" i="335"/>
  <c r="BO80" i="322"/>
  <c r="BO80" i="347"/>
  <c r="BO80" i="328"/>
  <c r="BO80" i="326"/>
  <c r="BO80" i="324"/>
  <c r="BO80" i="351"/>
  <c r="BO80" i="345"/>
  <c r="BO80" i="352"/>
  <c r="BO80" i="323"/>
  <c r="BO80" i="321"/>
  <c r="BO80" i="317"/>
  <c r="BO80" i="325"/>
  <c r="BO80" i="355"/>
  <c r="BO80" i="353"/>
  <c r="BO80" i="313"/>
  <c r="BO80" i="350"/>
  <c r="BN83" i="358"/>
  <c r="BN83" i="356"/>
  <c r="BN83" i="341"/>
  <c r="BM83" i="352"/>
  <c r="BM83" i="356"/>
  <c r="BM83" i="349"/>
  <c r="BM83" i="341"/>
  <c r="BM83" i="358"/>
  <c r="BN83" i="349"/>
  <c r="BN83" i="352"/>
  <c r="BM83" i="339"/>
  <c r="BN83" i="317"/>
  <c r="BN83" i="315"/>
  <c r="BM83" i="334"/>
  <c r="BM83" i="335"/>
  <c r="BM83" i="329"/>
  <c r="BM83" i="337"/>
  <c r="BN83" i="314"/>
  <c r="BN83" i="336"/>
  <c r="BM83" i="317"/>
  <c r="BM83" i="315"/>
  <c r="BN83" i="339"/>
  <c r="BN83" i="334"/>
  <c r="BN83" i="335"/>
  <c r="BN83" i="329"/>
  <c r="BM83" i="336"/>
  <c r="BN83" i="337"/>
  <c r="BM83" i="314"/>
  <c r="BM83" i="350"/>
  <c r="BN83" i="345"/>
  <c r="BM83" i="343"/>
  <c r="BN83" i="343"/>
  <c r="BM83" i="347"/>
  <c r="BM83" i="348"/>
  <c r="BN83" i="354"/>
  <c r="BM83" i="342"/>
  <c r="BN83" i="346"/>
  <c r="BM83" i="351"/>
  <c r="BN83" i="331"/>
  <c r="BM83" i="333"/>
  <c r="BN83" i="340"/>
  <c r="BM83" i="327"/>
  <c r="BN83" i="326"/>
  <c r="BM83" i="318"/>
  <c r="BN83" i="325"/>
  <c r="BN83" i="324"/>
  <c r="BN83" i="321"/>
  <c r="BN83" i="313"/>
  <c r="BN83" i="307"/>
  <c r="BM83" i="357"/>
  <c r="BN83" i="350"/>
  <c r="BM83" i="345"/>
  <c r="BN83" i="355"/>
  <c r="BM83" i="330"/>
  <c r="BM83" i="332"/>
  <c r="BN83" i="328"/>
  <c r="BN83" i="320"/>
  <c r="BN83" i="319"/>
  <c r="BN83" i="357"/>
  <c r="BN83" i="344"/>
  <c r="BN83" i="347"/>
  <c r="BM83" i="354"/>
  <c r="BM83" i="346"/>
  <c r="BM83" i="331"/>
  <c r="BN83" i="333"/>
  <c r="BM83" i="338"/>
  <c r="BM83" i="340"/>
  <c r="BN83" i="332"/>
  <c r="BN83" i="327"/>
  <c r="BM83" i="326"/>
  <c r="BM83" i="323"/>
  <c r="BN83" i="323"/>
  <c r="BN83" i="318"/>
  <c r="BM83" i="325"/>
  <c r="BM83" i="324"/>
  <c r="BM83" i="321"/>
  <c r="BN83" i="316"/>
  <c r="BM83" i="313"/>
  <c r="BM83" i="307"/>
  <c r="BM83" i="312"/>
  <c r="BM83" i="344"/>
  <c r="BN83" i="348"/>
  <c r="BN83" i="342"/>
  <c r="BN83" i="351"/>
  <c r="BM83" i="355"/>
  <c r="BN83" i="330"/>
  <c r="BN83" i="338"/>
  <c r="BM83" i="328"/>
  <c r="BM83" i="320"/>
  <c r="BM83" i="319"/>
  <c r="BM83" i="316"/>
  <c r="BN83" i="312"/>
  <c r="BN83" i="311"/>
  <c r="BM83" i="311"/>
  <c r="BN83" i="353"/>
  <c r="BM83" i="322"/>
  <c r="BM83" i="353"/>
  <c r="BN83" i="322"/>
  <c r="BO81" i="330"/>
  <c r="BO81" i="311"/>
  <c r="BO81" i="339"/>
  <c r="BO81" i="340"/>
  <c r="BO81" i="349"/>
  <c r="BO81" i="312"/>
  <c r="BO81" i="350"/>
  <c r="BO81" i="332"/>
  <c r="BO81" i="331"/>
  <c r="BO81" i="354"/>
  <c r="BO81" i="317"/>
  <c r="BO81" i="329"/>
  <c r="BO81" i="348"/>
  <c r="BO81" i="337"/>
  <c r="BO81" i="333"/>
  <c r="BO81" i="346"/>
  <c r="BO81" i="314"/>
  <c r="BO81" i="341"/>
  <c r="BO81" i="316"/>
  <c r="BO81" i="319"/>
  <c r="BO81" i="338"/>
  <c r="BO81" i="344"/>
  <c r="BO81" i="315"/>
  <c r="BO81" i="318"/>
  <c r="BO81" i="336"/>
  <c r="BO81" i="345"/>
  <c r="BO81" i="321"/>
  <c r="BO81" i="355"/>
  <c r="BO81" i="343"/>
  <c r="BO81" i="357"/>
  <c r="BO81" i="320"/>
  <c r="BO81" i="334"/>
  <c r="BO81" i="342"/>
  <c r="BO81" i="356"/>
  <c r="BO81" i="352"/>
  <c r="BO81" i="322"/>
  <c r="BO81" i="351"/>
  <c r="BO81" i="353"/>
  <c r="BO81" i="307"/>
  <c r="BO81" i="313"/>
  <c r="BO81" i="323"/>
  <c r="BO81" i="325"/>
  <c r="BO81" i="358"/>
  <c r="BO81" i="324"/>
  <c r="BO81" i="327"/>
  <c r="BO81" i="335"/>
  <c r="BO81" i="326"/>
  <c r="BO81" i="328"/>
  <c r="BO81" i="347"/>
  <c r="BN82" i="342"/>
  <c r="BN82" i="329"/>
  <c r="BM82" i="342"/>
  <c r="BM82" i="329"/>
  <c r="BM82" i="358"/>
  <c r="BM82" i="351"/>
  <c r="BM82" i="341"/>
  <c r="BM82" i="344"/>
  <c r="BN82" i="354"/>
  <c r="BN82" i="349"/>
  <c r="BM82" i="345"/>
  <c r="BM82" i="356"/>
  <c r="BN82" i="348"/>
  <c r="BM82" i="354"/>
  <c r="BM82" i="353"/>
  <c r="BN82" i="345"/>
  <c r="BN82" i="357"/>
  <c r="BN82" i="351"/>
  <c r="BN82" i="344"/>
  <c r="BM82" i="350"/>
  <c r="BM82" i="349"/>
  <c r="BN82" i="356"/>
  <c r="BM82" i="357"/>
  <c r="BN82" i="358"/>
  <c r="BM82" i="348"/>
  <c r="BN82" i="341"/>
  <c r="BN82" i="350"/>
  <c r="BN82" i="353"/>
  <c r="BN82" i="331"/>
  <c r="BM82" i="330"/>
  <c r="BN82" i="333"/>
  <c r="BN82" i="334"/>
  <c r="BN82" i="336"/>
  <c r="BM82" i="339"/>
  <c r="BN82" i="326"/>
  <c r="BN82" i="322"/>
  <c r="BN82" i="320"/>
  <c r="BN82" i="316"/>
  <c r="BM82" i="317"/>
  <c r="BN82" i="312"/>
  <c r="BN82" i="307"/>
  <c r="BM82" i="331"/>
  <c r="BN82" i="337"/>
  <c r="BM82" i="332"/>
  <c r="BN82" i="327"/>
  <c r="BM82" i="326"/>
  <c r="BN82" i="323"/>
  <c r="BN82" i="315"/>
  <c r="BM82" i="314"/>
  <c r="BM82" i="307"/>
  <c r="BM82" i="333"/>
  <c r="BM82" i="334"/>
  <c r="BM82" i="336"/>
  <c r="BN82" i="339"/>
  <c r="BM82" i="327"/>
  <c r="BM82" i="322"/>
  <c r="BM82" i="320"/>
  <c r="BM82" i="316"/>
  <c r="BN82" i="317"/>
  <c r="BM82" i="312"/>
  <c r="BN82" i="330"/>
  <c r="BM82" i="337"/>
  <c r="BN82" i="332"/>
  <c r="BM82" i="323"/>
  <c r="BM82" i="315"/>
  <c r="BN82" i="314"/>
  <c r="BM82" i="352"/>
  <c r="BM82" i="340"/>
  <c r="BM82" i="328"/>
  <c r="BN82" i="318"/>
  <c r="BN82" i="321"/>
  <c r="BM82" i="324"/>
  <c r="BN82" i="325"/>
  <c r="BN82" i="319"/>
  <c r="BM82" i="311"/>
  <c r="BN82" i="347"/>
  <c r="BN82" i="343"/>
  <c r="BN82" i="355"/>
  <c r="BM82" i="346"/>
  <c r="BN82" i="338"/>
  <c r="BN82" i="335"/>
  <c r="BM82" i="318"/>
  <c r="BM82" i="325"/>
  <c r="BN82" i="313"/>
  <c r="BN82" i="352"/>
  <c r="BM82" i="355"/>
  <c r="BM82" i="321"/>
  <c r="BM82" i="319"/>
  <c r="BM82" i="313"/>
  <c r="BM82" i="347"/>
  <c r="BM82" i="343"/>
  <c r="BN82" i="346"/>
  <c r="BN82" i="340"/>
  <c r="BM82" i="338"/>
  <c r="BM82" i="335"/>
  <c r="BN82" i="328"/>
  <c r="BN82" i="324"/>
  <c r="BN82" i="311"/>
  <c r="BO82" i="342"/>
  <c r="BO82" i="307"/>
  <c r="BO82" i="332"/>
  <c r="BO82" i="351"/>
  <c r="BO82" i="334"/>
  <c r="BO82" i="337"/>
  <c r="BO82" i="358"/>
  <c r="BO82" i="315"/>
  <c r="BO82" i="316"/>
  <c r="BO82" i="326"/>
  <c r="BO82" i="341"/>
  <c r="BO82" i="348"/>
  <c r="BO82" i="331"/>
  <c r="BO82" i="330"/>
  <c r="BO82" i="350"/>
  <c r="BO82" i="349"/>
  <c r="BO82" i="345"/>
  <c r="BO82" i="336"/>
  <c r="BO82" i="344"/>
  <c r="BO82" i="354"/>
  <c r="BO82" i="323"/>
  <c r="BO82" i="314"/>
  <c r="BO82" i="333"/>
  <c r="BO82" i="357"/>
  <c r="BO82" i="312"/>
  <c r="BO82" i="317"/>
  <c r="BO82" i="322"/>
  <c r="BO82" i="327"/>
  <c r="BO82" i="339"/>
  <c r="BO82" i="329"/>
  <c r="BO82" i="318"/>
  <c r="BO82" i="320"/>
  <c r="BO82" i="353"/>
  <c r="BO82" i="356"/>
  <c r="BO82" i="324"/>
  <c r="BO82" i="311"/>
  <c r="BO82" i="321"/>
  <c r="BO82" i="346"/>
  <c r="BO82" i="355"/>
  <c r="BO82" i="338"/>
  <c r="BO82" i="319"/>
  <c r="BO82" i="347"/>
  <c r="BO82" i="335"/>
  <c r="BO82" i="325"/>
  <c r="BO82" i="328"/>
  <c r="BO82" i="343"/>
  <c r="BO82" i="340"/>
  <c r="BO82" i="313"/>
  <c r="BO82" i="352"/>
  <c r="H95" i="66"/>
  <c r="H94" i="66"/>
  <c r="H93" i="66"/>
  <c r="H92" i="66"/>
  <c r="H91" i="66"/>
  <c r="C86" i="66"/>
  <c r="F90" i="66"/>
  <c r="F89" i="66"/>
  <c r="C88" i="66"/>
  <c r="C87" i="66"/>
  <c r="BT12" i="66"/>
  <c r="CF18" i="66" s="1"/>
  <c r="CK23" i="66" s="1"/>
  <c r="CQ23" i="66" s="1"/>
  <c r="CF35" i="66"/>
  <c r="BT16" i="66"/>
  <c r="BS15" i="1"/>
  <c r="BL32" i="1"/>
  <c r="K90" i="1"/>
  <c r="H84" i="1"/>
  <c r="K89" i="1"/>
  <c r="F84" i="1"/>
  <c r="BL40" i="1"/>
  <c r="D99" i="1"/>
  <c r="C96" i="1"/>
  <c r="C91" i="1"/>
  <c r="C94" i="1"/>
  <c r="D87" i="1"/>
  <c r="D98" i="1"/>
  <c r="C95" i="1"/>
  <c r="D89" i="1"/>
  <c r="D100" i="1"/>
  <c r="C92" i="1"/>
  <c r="F95" i="1"/>
  <c r="D92" i="1"/>
  <c r="C90" i="1"/>
  <c r="D97" i="1"/>
  <c r="D86" i="1"/>
  <c r="C89" i="1"/>
  <c r="F100" i="1"/>
  <c r="D96" i="1"/>
  <c r="F99" i="1"/>
  <c r="D93" i="1"/>
  <c r="H87" i="1"/>
  <c r="F98" i="1"/>
  <c r="F93" i="1"/>
  <c r="H96" i="1"/>
  <c r="H100" i="1"/>
  <c r="H86" i="1"/>
  <c r="F97" i="1"/>
  <c r="F92" i="1"/>
  <c r="H88" i="1"/>
  <c r="F94" i="1"/>
  <c r="K88" i="1"/>
  <c r="D84" i="1"/>
  <c r="BL20" i="1"/>
  <c r="BT56" i="66" s="1"/>
  <c r="H99" i="1"/>
  <c r="H90" i="1"/>
  <c r="F87" i="1"/>
  <c r="H97" i="1"/>
  <c r="F91" i="1"/>
  <c r="F88" i="1"/>
  <c r="H98" i="1"/>
  <c r="H89" i="1"/>
  <c r="F96" i="1"/>
  <c r="F86" i="1"/>
  <c r="K87" i="1"/>
  <c r="BL24" i="1"/>
  <c r="C84" i="1"/>
  <c r="D94" i="1"/>
  <c r="C99" i="1"/>
  <c r="D91" i="1"/>
  <c r="D88" i="1"/>
  <c r="C98" i="1"/>
  <c r="D90" i="1"/>
  <c r="C97" i="1"/>
  <c r="D95" i="1"/>
  <c r="C100" i="1"/>
  <c r="C93" i="1"/>
  <c r="BL37" i="1"/>
  <c r="BL28" i="1"/>
  <c r="BG14" i="1"/>
  <c r="G78" i="1" s="1"/>
  <c r="BE14" i="1"/>
  <c r="E78" i="1" s="1"/>
  <c r="BD13" i="1"/>
  <c r="BB12" i="1"/>
  <c r="BL16" i="1" s="1"/>
  <c r="BG13" i="1"/>
  <c r="BG15" i="1"/>
  <c r="BB14" i="1"/>
  <c r="C78" i="1" s="1"/>
  <c r="BB13" i="1"/>
  <c r="BL12" i="1" s="1"/>
  <c r="BE13" i="1"/>
  <c r="BB15" i="1"/>
  <c r="BD15" i="1"/>
  <c r="BD12" i="1"/>
  <c r="BG12" i="1"/>
  <c r="BD14" i="1"/>
  <c r="D78" i="1" s="1"/>
  <c r="BE15" i="1"/>
  <c r="BT49" i="66"/>
  <c r="H79" i="66"/>
  <c r="H83" i="66"/>
  <c r="BL83" i="66"/>
  <c r="BJ83" i="66"/>
  <c r="H82" i="66"/>
  <c r="BL82" i="66"/>
  <c r="BJ82" i="66"/>
  <c r="H81" i="66"/>
  <c r="BL81" i="66"/>
  <c r="BJ81" i="66"/>
  <c r="K90" i="66"/>
  <c r="BL79" i="66"/>
  <c r="BJ79" i="66"/>
  <c r="K88" i="66"/>
  <c r="H78" i="66"/>
  <c r="BJ78" i="66"/>
  <c r="K87" i="66"/>
  <c r="BL80" i="66"/>
  <c r="BJ80" i="66"/>
  <c r="H80" i="66"/>
  <c r="K89" i="66"/>
  <c r="H79" i="1"/>
  <c r="H80" i="1"/>
  <c r="H81" i="1"/>
  <c r="BO79" i="66"/>
  <c r="BO80" i="66"/>
  <c r="BK83" i="66"/>
  <c r="BM83" i="66"/>
  <c r="BN83" i="66"/>
  <c r="H83" i="1"/>
  <c r="BO81" i="66"/>
  <c r="BK78" i="66"/>
  <c r="BK82" i="66"/>
  <c r="BM82" i="66"/>
  <c r="BN82" i="66"/>
  <c r="BO82" i="66"/>
  <c r="BK79" i="66"/>
  <c r="BM79" i="66"/>
  <c r="BN79" i="66"/>
  <c r="BK80" i="66"/>
  <c r="BM80" i="66"/>
  <c r="BN80" i="66"/>
  <c r="BO83" i="66"/>
  <c r="BK81" i="66"/>
  <c r="BM81" i="66"/>
  <c r="BN81" i="66"/>
  <c r="H82" i="1"/>
  <c r="BT68" i="66"/>
  <c r="BM78" i="358" l="1"/>
  <c r="BN78" i="343"/>
  <c r="BM78" i="343"/>
  <c r="BN78" i="358"/>
  <c r="BN78" i="356"/>
  <c r="BM78" i="341"/>
  <c r="BN78" i="341"/>
  <c r="BM78" i="342"/>
  <c r="BN78" i="352"/>
  <c r="BM78" i="357"/>
  <c r="BN78" i="346"/>
  <c r="BM78" i="344"/>
  <c r="BM78" i="347"/>
  <c r="BN78" i="349"/>
  <c r="BM78" i="356"/>
  <c r="BN78" i="342"/>
  <c r="BM78" i="352"/>
  <c r="BN78" i="355"/>
  <c r="BN78" i="357"/>
  <c r="BM78" i="346"/>
  <c r="BN78" i="344"/>
  <c r="BN78" i="347"/>
  <c r="BM78" i="349"/>
  <c r="BM78" i="355"/>
  <c r="BM78" i="345"/>
  <c r="BN78" i="337"/>
  <c r="BM78" i="339"/>
  <c r="BN78" i="331"/>
  <c r="BM78" i="330"/>
  <c r="BN78" i="336"/>
  <c r="BN78" i="328"/>
  <c r="BM78" i="327"/>
  <c r="BN78" i="326"/>
  <c r="BM78" i="321"/>
  <c r="BM78" i="313"/>
  <c r="BN78" i="311"/>
  <c r="BN78" i="345"/>
  <c r="BM78" i="331"/>
  <c r="BN78" i="333"/>
  <c r="BN78" i="335"/>
  <c r="BN78" i="329"/>
  <c r="BM78" i="338"/>
  <c r="BM78" i="328"/>
  <c r="BM78" i="326"/>
  <c r="BN78" i="324"/>
  <c r="BN78" i="322"/>
  <c r="BN78" i="319"/>
  <c r="BM78" i="316"/>
  <c r="BM78" i="314"/>
  <c r="BN78" i="315"/>
  <c r="BM78" i="312"/>
  <c r="BM78" i="311"/>
  <c r="BN78" i="307"/>
  <c r="BM78" i="337"/>
  <c r="BN78" i="339"/>
  <c r="BN78" i="332"/>
  <c r="BM78" i="332"/>
  <c r="BN78" i="340"/>
  <c r="BM78" i="336"/>
  <c r="BM78" i="324"/>
  <c r="BN78" i="321"/>
  <c r="BM78" i="307"/>
  <c r="BN78" i="330"/>
  <c r="BM78" i="333"/>
  <c r="BM78" i="335"/>
  <c r="BM78" i="329"/>
  <c r="BM78" i="340"/>
  <c r="BN78" i="338"/>
  <c r="BN78" i="327"/>
  <c r="BM78" i="322"/>
  <c r="BM78" i="319"/>
  <c r="BN78" i="316"/>
  <c r="BN78" i="314"/>
  <c r="BM78" i="315"/>
  <c r="BN78" i="312"/>
  <c r="BN78" i="313"/>
  <c r="BM78" i="350"/>
  <c r="BM78" i="354"/>
  <c r="BN78" i="325"/>
  <c r="BM78" i="323"/>
  <c r="BM78" i="348"/>
  <c r="BN78" i="351"/>
  <c r="BN78" i="353"/>
  <c r="BN78" i="334"/>
  <c r="BN78" i="320"/>
  <c r="BM78" i="325"/>
  <c r="BN78" i="317"/>
  <c r="BN78" i="354"/>
  <c r="BN78" i="318"/>
  <c r="BN78" i="323"/>
  <c r="BN78" i="350"/>
  <c r="BN78" i="348"/>
  <c r="BM78" i="351"/>
  <c r="BM78" i="353"/>
  <c r="BM78" i="334"/>
  <c r="BM78" i="318"/>
  <c r="BM78" i="320"/>
  <c r="BM78" i="317"/>
  <c r="BT76" i="357"/>
  <c r="BX76" i="357" s="1"/>
  <c r="BT76" i="355"/>
  <c r="BX76" i="355" s="1"/>
  <c r="BT76" i="352"/>
  <c r="BX76" i="352" s="1"/>
  <c r="BT76" i="348"/>
  <c r="BX76" i="348" s="1"/>
  <c r="BT76" i="346"/>
  <c r="BX76" i="346" s="1"/>
  <c r="BT76" i="356"/>
  <c r="BX76" i="356" s="1"/>
  <c r="BT76" i="354"/>
  <c r="BX76" i="354" s="1"/>
  <c r="BT76" i="351"/>
  <c r="BX76" i="351" s="1"/>
  <c r="BT76" i="358"/>
  <c r="BX76" i="358" s="1"/>
  <c r="BT76" i="350"/>
  <c r="BX76" i="350" s="1"/>
  <c r="BT76" i="349"/>
  <c r="BX76" i="349" s="1"/>
  <c r="BT76" i="347"/>
  <c r="BX76" i="347" s="1"/>
  <c r="BT76" i="344"/>
  <c r="BX76" i="344" s="1"/>
  <c r="BT76" i="353"/>
  <c r="BX76" i="353" s="1"/>
  <c r="BT76" i="345"/>
  <c r="BX76" i="345" s="1"/>
  <c r="BT76" i="339"/>
  <c r="BX76" i="339" s="1"/>
  <c r="BT76" i="338"/>
  <c r="BX76" i="338" s="1"/>
  <c r="BT76" i="332"/>
  <c r="BX76" i="332" s="1"/>
  <c r="BT76" i="343"/>
  <c r="BX76" i="343" s="1"/>
  <c r="BT76" i="337"/>
  <c r="BX76" i="337" s="1"/>
  <c r="BT76" i="334"/>
  <c r="BX76" i="334" s="1"/>
  <c r="BT76" i="329"/>
  <c r="BX76" i="329" s="1"/>
  <c r="BT76" i="342"/>
  <c r="BX76" i="342" s="1"/>
  <c r="BT76" i="341"/>
  <c r="BX76" i="341" s="1"/>
  <c r="BT76" i="335"/>
  <c r="BX76" i="335" s="1"/>
  <c r="BT76" i="331"/>
  <c r="BX76" i="331" s="1"/>
  <c r="BT76" i="330"/>
  <c r="BX76" i="330" s="1"/>
  <c r="BT76" i="340"/>
  <c r="BX76" i="340" s="1"/>
  <c r="BT76" i="328"/>
  <c r="BX76" i="328" s="1"/>
  <c r="BT76" i="321"/>
  <c r="BX76" i="321" s="1"/>
  <c r="BT76" i="318"/>
  <c r="BX76" i="318" s="1"/>
  <c r="BT76" i="315"/>
  <c r="BX76" i="315" s="1"/>
  <c r="BT76" i="311"/>
  <c r="BX76" i="311" s="1"/>
  <c r="BT76" i="307"/>
  <c r="BX76" i="307" s="1"/>
  <c r="BT76" i="326"/>
  <c r="BX76" i="326" s="1"/>
  <c r="BT76" i="324"/>
  <c r="BX76" i="324" s="1"/>
  <c r="BT76" i="322"/>
  <c r="BX76" i="322" s="1"/>
  <c r="BT76" i="316"/>
  <c r="BX76" i="316" s="1"/>
  <c r="BT76" i="336"/>
  <c r="BX76" i="336" s="1"/>
  <c r="BT76" i="333"/>
  <c r="BX76" i="333" s="1"/>
  <c r="BT76" i="325"/>
  <c r="BX76" i="325" s="1"/>
  <c r="BT76" i="323"/>
  <c r="BX76" i="323" s="1"/>
  <c r="BT76" i="320"/>
  <c r="BX76" i="320" s="1"/>
  <c r="BT76" i="317"/>
  <c r="BX76" i="317" s="1"/>
  <c r="BT76" i="314"/>
  <c r="BX76" i="314" s="1"/>
  <c r="BT76" i="312"/>
  <c r="BX76" i="312" s="1"/>
  <c r="BT76" i="327"/>
  <c r="BX76" i="327" s="1"/>
  <c r="BT76" i="319"/>
  <c r="BX76" i="319" s="1"/>
  <c r="BT76" i="313"/>
  <c r="BX76" i="313" s="1"/>
  <c r="BT60" i="356"/>
  <c r="BX60" i="356" s="1"/>
  <c r="BT60" i="353"/>
  <c r="BX60" i="353" s="1"/>
  <c r="BT60" i="352"/>
  <c r="BX60" i="352" s="1"/>
  <c r="BT60" i="350"/>
  <c r="BX60" i="350" s="1"/>
  <c r="BT60" i="346"/>
  <c r="BX60" i="346" s="1"/>
  <c r="BT60" i="358"/>
  <c r="BX60" i="358" s="1"/>
  <c r="BT60" i="357"/>
  <c r="BX60" i="357" s="1"/>
  <c r="BT60" i="351"/>
  <c r="BX60" i="351" s="1"/>
  <c r="BT60" i="345"/>
  <c r="BX60" i="345" s="1"/>
  <c r="BT60" i="355"/>
  <c r="BX60" i="355" s="1"/>
  <c r="BT60" i="354"/>
  <c r="BX60" i="354" s="1"/>
  <c r="BT60" i="348"/>
  <c r="BX60" i="348" s="1"/>
  <c r="BT60" i="347"/>
  <c r="BX60" i="347" s="1"/>
  <c r="BT60" i="344"/>
  <c r="BX60" i="344" s="1"/>
  <c r="BT60" i="349"/>
  <c r="BX60" i="349" s="1"/>
  <c r="BT60" i="341"/>
  <c r="BX60" i="341" s="1"/>
  <c r="BT60" i="342"/>
  <c r="BX60" i="342" s="1"/>
  <c r="BT60" i="340"/>
  <c r="BX60" i="340" s="1"/>
  <c r="BT60" i="336"/>
  <c r="BX60" i="336" s="1"/>
  <c r="BT60" i="332"/>
  <c r="BX60" i="332" s="1"/>
  <c r="BT60" i="330"/>
  <c r="BX60" i="330" s="1"/>
  <c r="BT60" i="329"/>
  <c r="BX60" i="329" s="1"/>
  <c r="BT60" i="343"/>
  <c r="BX60" i="343" s="1"/>
  <c r="BT60" i="339"/>
  <c r="BX60" i="339" s="1"/>
  <c r="BT60" i="338"/>
  <c r="BX60" i="338" s="1"/>
  <c r="BT60" i="337"/>
  <c r="BX60" i="337" s="1"/>
  <c r="BT60" i="334"/>
  <c r="BX60" i="334" s="1"/>
  <c r="BT60" i="333"/>
  <c r="BX60" i="333" s="1"/>
  <c r="BT60" i="331"/>
  <c r="BX60" i="331" s="1"/>
  <c r="BT60" i="324"/>
  <c r="BX60" i="324" s="1"/>
  <c r="BT60" i="319"/>
  <c r="BX60" i="319" s="1"/>
  <c r="BT60" i="314"/>
  <c r="BX60" i="314" s="1"/>
  <c r="BT60" i="335"/>
  <c r="BX60" i="335" s="1"/>
  <c r="BT60" i="328"/>
  <c r="BX60" i="328" s="1"/>
  <c r="BT60" i="326"/>
  <c r="BX60" i="326" s="1"/>
  <c r="BT60" i="320"/>
  <c r="BX60" i="320" s="1"/>
  <c r="BT60" i="318"/>
  <c r="BX60" i="318" s="1"/>
  <c r="BT60" i="316"/>
  <c r="BX60" i="316" s="1"/>
  <c r="BT60" i="315"/>
  <c r="BX60" i="315" s="1"/>
  <c r="BT60" i="323"/>
  <c r="BX60" i="323" s="1"/>
  <c r="BT60" i="322"/>
  <c r="BX60" i="322" s="1"/>
  <c r="BT60" i="311"/>
  <c r="BX60" i="311" s="1"/>
  <c r="BT60" i="307"/>
  <c r="BX60" i="307" s="1"/>
  <c r="BT60" i="312"/>
  <c r="BX60" i="312" s="1"/>
  <c r="BT60" i="327"/>
  <c r="BX60" i="327" s="1"/>
  <c r="BT60" i="325"/>
  <c r="BX60" i="325" s="1"/>
  <c r="BT60" i="321"/>
  <c r="BX60" i="321" s="1"/>
  <c r="BT60" i="317"/>
  <c r="BX60" i="317" s="1"/>
  <c r="BT60" i="313"/>
  <c r="BX60" i="313" s="1"/>
  <c r="BT60" i="66"/>
  <c r="BO78" i="358"/>
  <c r="BO78" i="343"/>
  <c r="BO78" i="319"/>
  <c r="BO78" i="346"/>
  <c r="BO78" i="352"/>
  <c r="BO78" i="324"/>
  <c r="BO78" i="327"/>
  <c r="BO78" i="338"/>
  <c r="BO78" i="341"/>
  <c r="BO78" i="313"/>
  <c r="BO78" i="315"/>
  <c r="BO78" i="337"/>
  <c r="BO78" i="336"/>
  <c r="BO78" i="355"/>
  <c r="BO78" i="307"/>
  <c r="BO78" i="330"/>
  <c r="BO78" i="311"/>
  <c r="BO78" i="329"/>
  <c r="BO78" i="321"/>
  <c r="BO78" i="328"/>
  <c r="BO78" i="344"/>
  <c r="BO78" i="312"/>
  <c r="BO78" i="333"/>
  <c r="BO78" i="349"/>
  <c r="BO78" i="334"/>
  <c r="BO78" i="356"/>
  <c r="BO78" i="316"/>
  <c r="BO78" i="322"/>
  <c r="BO78" i="332"/>
  <c r="BO78" i="340"/>
  <c r="BO78" i="314"/>
  <c r="BO78" i="357"/>
  <c r="BO78" i="331"/>
  <c r="BO78" i="347"/>
  <c r="BO78" i="345"/>
  <c r="BO78" i="342"/>
  <c r="BO78" i="339"/>
  <c r="BO78" i="335"/>
  <c r="BO78" i="326"/>
  <c r="BO78" i="354"/>
  <c r="BO78" i="318"/>
  <c r="BO78" i="323"/>
  <c r="BO78" i="350"/>
  <c r="BO78" i="320"/>
  <c r="BO78" i="348"/>
  <c r="BO78" i="325"/>
  <c r="BO78" i="317"/>
  <c r="BO78" i="353"/>
  <c r="BO78" i="351"/>
  <c r="BT68" i="356"/>
  <c r="BX68" i="356" s="1"/>
  <c r="BT68" i="353"/>
  <c r="BX68" i="353" s="1"/>
  <c r="BT68" i="357"/>
  <c r="BX68" i="357" s="1"/>
  <c r="BT68" i="355"/>
  <c r="BX68" i="355" s="1"/>
  <c r="BT68" i="354"/>
  <c r="BX68" i="354" s="1"/>
  <c r="BT68" i="348"/>
  <c r="BX68" i="348" s="1"/>
  <c r="BT68" i="344"/>
  <c r="BX68" i="344" s="1"/>
  <c r="BT68" i="351"/>
  <c r="BX68" i="351" s="1"/>
  <c r="BT68" i="349"/>
  <c r="BX68" i="349" s="1"/>
  <c r="BT68" i="347"/>
  <c r="BX68" i="347" s="1"/>
  <c r="BT68" i="346"/>
  <c r="BX68" i="346" s="1"/>
  <c r="BT68" i="358"/>
  <c r="BX68" i="358" s="1"/>
  <c r="BT68" i="352"/>
  <c r="BX68" i="352" s="1"/>
  <c r="BT68" i="350"/>
  <c r="BX68" i="350" s="1"/>
  <c r="BT68" i="345"/>
  <c r="BX68" i="345" s="1"/>
  <c r="BT68" i="340"/>
  <c r="BX68" i="340" s="1"/>
  <c r="BT68" i="335"/>
  <c r="BX68" i="335" s="1"/>
  <c r="BT68" i="332"/>
  <c r="BX68" i="332" s="1"/>
  <c r="BT68" i="331"/>
  <c r="BX68" i="331" s="1"/>
  <c r="BT68" i="330"/>
  <c r="BX68" i="330" s="1"/>
  <c r="BT68" i="339"/>
  <c r="BX68" i="339" s="1"/>
  <c r="BT68" i="337"/>
  <c r="BX68" i="337" s="1"/>
  <c r="BT68" i="336"/>
  <c r="BX68" i="336" s="1"/>
  <c r="BT68" i="334"/>
  <c r="BX68" i="334" s="1"/>
  <c r="BT68" i="343"/>
  <c r="BX68" i="343" s="1"/>
  <c r="BT68" i="341"/>
  <c r="BX68" i="341" s="1"/>
  <c r="BT68" i="333"/>
  <c r="BX68" i="333" s="1"/>
  <c r="BT68" i="329"/>
  <c r="BX68" i="329" s="1"/>
  <c r="BT68" i="342"/>
  <c r="BX68" i="342" s="1"/>
  <c r="BT68" i="318"/>
  <c r="BX68" i="318" s="1"/>
  <c r="BT68" i="313"/>
  <c r="BX68" i="313" s="1"/>
  <c r="BT68" i="307"/>
  <c r="BX68" i="307" s="1"/>
  <c r="BT68" i="314"/>
  <c r="BX68" i="314" s="1"/>
  <c r="BT68" i="311"/>
  <c r="BX68" i="311" s="1"/>
  <c r="BT68" i="323"/>
  <c r="BX68" i="323" s="1"/>
  <c r="BT68" i="321"/>
  <c r="BX68" i="321" s="1"/>
  <c r="BT68" i="317"/>
  <c r="BX68" i="317" s="1"/>
  <c r="BT68" i="316"/>
  <c r="BX68" i="316" s="1"/>
  <c r="BT68" i="328"/>
  <c r="BX68" i="328" s="1"/>
  <c r="BT68" i="326"/>
  <c r="BX68" i="326" s="1"/>
  <c r="BT68" i="320"/>
  <c r="BX68" i="320" s="1"/>
  <c r="BT68" i="312"/>
  <c r="BX68" i="312" s="1"/>
  <c r="BT68" i="338"/>
  <c r="BX68" i="338" s="1"/>
  <c r="BT68" i="327"/>
  <c r="BX68" i="327" s="1"/>
  <c r="BT68" i="325"/>
  <c r="BX68" i="325" s="1"/>
  <c r="BT68" i="324"/>
  <c r="BX68" i="324" s="1"/>
  <c r="BT68" i="322"/>
  <c r="BX68" i="322" s="1"/>
  <c r="BT68" i="319"/>
  <c r="BX68" i="319" s="1"/>
  <c r="BT68" i="315"/>
  <c r="BX68" i="315" s="1"/>
  <c r="BT73" i="357"/>
  <c r="BX73" i="357" s="1"/>
  <c r="BT73" i="355"/>
  <c r="BX73" i="355" s="1"/>
  <c r="BT73" i="353"/>
  <c r="BX73" i="353" s="1"/>
  <c r="BT73" i="352"/>
  <c r="BX73" i="352" s="1"/>
  <c r="BT73" i="350"/>
  <c r="BX73" i="350" s="1"/>
  <c r="BT73" i="348"/>
  <c r="BX73" i="348" s="1"/>
  <c r="BT73" i="358"/>
  <c r="BX73" i="358" s="1"/>
  <c r="BT73" i="356"/>
  <c r="BX73" i="356" s="1"/>
  <c r="BT73" i="354"/>
  <c r="BX73" i="354" s="1"/>
  <c r="BT73" i="351"/>
  <c r="BX73" i="351" s="1"/>
  <c r="BT73" i="346"/>
  <c r="BX73" i="346" s="1"/>
  <c r="BT73" i="344"/>
  <c r="BX73" i="344" s="1"/>
  <c r="BT73" i="349"/>
  <c r="BX73" i="349" s="1"/>
  <c r="BT73" i="347"/>
  <c r="BX73" i="347" s="1"/>
  <c r="BT73" i="345"/>
  <c r="BX73" i="345" s="1"/>
  <c r="BT73" i="340"/>
  <c r="BX73" i="340" s="1"/>
  <c r="BT73" i="338"/>
  <c r="BX73" i="338" s="1"/>
  <c r="BT73" i="336"/>
  <c r="BX73" i="336" s="1"/>
  <c r="BT73" i="332"/>
  <c r="BX73" i="332" s="1"/>
  <c r="BT73" i="337"/>
  <c r="BX73" i="337" s="1"/>
  <c r="BT73" i="335"/>
  <c r="BX73" i="335" s="1"/>
  <c r="BT73" i="331"/>
  <c r="BX73" i="331" s="1"/>
  <c r="BT73" i="330"/>
  <c r="BX73" i="330" s="1"/>
  <c r="BT73" i="341"/>
  <c r="BX73" i="341" s="1"/>
  <c r="BT73" i="339"/>
  <c r="BX73" i="339" s="1"/>
  <c r="BT73" i="322"/>
  <c r="BX73" i="322" s="1"/>
  <c r="BT73" i="321"/>
  <c r="BX73" i="321" s="1"/>
  <c r="BT73" i="320"/>
  <c r="BX73" i="320" s="1"/>
  <c r="BT73" i="317"/>
  <c r="BX73" i="317" s="1"/>
  <c r="BT73" i="314"/>
  <c r="BX73" i="314" s="1"/>
  <c r="BT73" i="311"/>
  <c r="BX73" i="311" s="1"/>
  <c r="BT73" i="313"/>
  <c r="BX73" i="313" s="1"/>
  <c r="BT73" i="307"/>
  <c r="BX73" i="307" s="1"/>
  <c r="BT73" i="342"/>
  <c r="BX73" i="342" s="1"/>
  <c r="BT73" i="333"/>
  <c r="BX73" i="333" s="1"/>
  <c r="BT73" i="326"/>
  <c r="BX73" i="326" s="1"/>
  <c r="BT73" i="323"/>
  <c r="BX73" i="323" s="1"/>
  <c r="BT73" i="328"/>
  <c r="BX73" i="328" s="1"/>
  <c r="BT73" i="327"/>
  <c r="BX73" i="327" s="1"/>
  <c r="BT73" i="325"/>
  <c r="BX73" i="325" s="1"/>
  <c r="BT73" i="318"/>
  <c r="BX73" i="318" s="1"/>
  <c r="BT73" i="315"/>
  <c r="BX73" i="315" s="1"/>
  <c r="BT73" i="312"/>
  <c r="BX73" i="312" s="1"/>
  <c r="BT73" i="343"/>
  <c r="BX73" i="343" s="1"/>
  <c r="BT73" i="334"/>
  <c r="BX73" i="334" s="1"/>
  <c r="BT73" i="329"/>
  <c r="BX73" i="329" s="1"/>
  <c r="BT73" i="324"/>
  <c r="BX73" i="324" s="1"/>
  <c r="BT73" i="319"/>
  <c r="BX73" i="319" s="1"/>
  <c r="BT73" i="316"/>
  <c r="BX73" i="316" s="1"/>
  <c r="BT56" i="354"/>
  <c r="BX56" i="354" s="1"/>
  <c r="BT56" i="347"/>
  <c r="BX56" i="347" s="1"/>
  <c r="BT56" i="358"/>
  <c r="BX56" i="358" s="1"/>
  <c r="BT56" i="357"/>
  <c r="BX56" i="357" s="1"/>
  <c r="BT56" i="352"/>
  <c r="BX56" i="352" s="1"/>
  <c r="BT56" i="356"/>
  <c r="BX56" i="356" s="1"/>
  <c r="BT56" i="353"/>
  <c r="BX56" i="353" s="1"/>
  <c r="BT56" i="351"/>
  <c r="BX56" i="351" s="1"/>
  <c r="BT56" i="350"/>
  <c r="BX56" i="350" s="1"/>
  <c r="BT56" i="349"/>
  <c r="BX56" i="349" s="1"/>
  <c r="BT56" i="346"/>
  <c r="BX56" i="346" s="1"/>
  <c r="BT56" i="355"/>
  <c r="BX56" i="355" s="1"/>
  <c r="BT56" i="348"/>
  <c r="BX56" i="348" s="1"/>
  <c r="BT56" i="345"/>
  <c r="BX56" i="345" s="1"/>
  <c r="BT56" i="344"/>
  <c r="BX56" i="344" s="1"/>
  <c r="BT56" i="343"/>
  <c r="BX56" i="343" s="1"/>
  <c r="BT56" i="342"/>
  <c r="BX56" i="342" s="1"/>
  <c r="BT56" i="340"/>
  <c r="BX56" i="340" s="1"/>
  <c r="BT56" i="338"/>
  <c r="BX56" i="338" s="1"/>
  <c r="BT56" i="336"/>
  <c r="BX56" i="336" s="1"/>
  <c r="BT56" i="335"/>
  <c r="BX56" i="335" s="1"/>
  <c r="BT56" i="332"/>
  <c r="BX56" i="332" s="1"/>
  <c r="BT56" i="330"/>
  <c r="BX56" i="330" s="1"/>
  <c r="BT56" i="329"/>
  <c r="BX56" i="329" s="1"/>
  <c r="BT56" i="339"/>
  <c r="BX56" i="339" s="1"/>
  <c r="BT56" i="341"/>
  <c r="BX56" i="341" s="1"/>
  <c r="BT56" i="337"/>
  <c r="BX56" i="337" s="1"/>
  <c r="BT56" i="334"/>
  <c r="BX56" i="334" s="1"/>
  <c r="BT56" i="333"/>
  <c r="BX56" i="333" s="1"/>
  <c r="BT56" i="327"/>
  <c r="BX56" i="327" s="1"/>
  <c r="BT56" i="325"/>
  <c r="BX56" i="325" s="1"/>
  <c r="BT56" i="322"/>
  <c r="BX56" i="322" s="1"/>
  <c r="BT56" i="313"/>
  <c r="BX56" i="313" s="1"/>
  <c r="BT56" i="311"/>
  <c r="BX56" i="311" s="1"/>
  <c r="BT56" i="331"/>
  <c r="BX56" i="331" s="1"/>
  <c r="BT56" i="328"/>
  <c r="BX56" i="328" s="1"/>
  <c r="BT56" i="326"/>
  <c r="BX56" i="326" s="1"/>
  <c r="BT56" i="323"/>
  <c r="BX56" i="323" s="1"/>
  <c r="BT56" i="319"/>
  <c r="BX56" i="319" s="1"/>
  <c r="BT56" i="318"/>
  <c r="BX56" i="318" s="1"/>
  <c r="BT56" i="324"/>
  <c r="BX56" i="324" s="1"/>
  <c r="BT56" i="321"/>
  <c r="BX56" i="321" s="1"/>
  <c r="BT56" i="320"/>
  <c r="BX56" i="320" s="1"/>
  <c r="BT56" i="316"/>
  <c r="BX56" i="316" s="1"/>
  <c r="BT56" i="307"/>
  <c r="BX56" i="307" s="1"/>
  <c r="BT56" i="315"/>
  <c r="BX56" i="315" s="1"/>
  <c r="BT56" i="314"/>
  <c r="BX56" i="314" s="1"/>
  <c r="BT56" i="312"/>
  <c r="BX56" i="312" s="1"/>
  <c r="BT56" i="317"/>
  <c r="BX56" i="317" s="1"/>
  <c r="BT48" i="355"/>
  <c r="BX48" i="355" s="1"/>
  <c r="BT48" i="345"/>
  <c r="BX48" i="345" s="1"/>
  <c r="BT48" i="357"/>
  <c r="BX48" i="357" s="1"/>
  <c r="BT48" i="354"/>
  <c r="BX48" i="354" s="1"/>
  <c r="BT48" i="352"/>
  <c r="BX48" i="352" s="1"/>
  <c r="BT48" i="358"/>
  <c r="BX48" i="358" s="1"/>
  <c r="BT48" i="356"/>
  <c r="BX48" i="356" s="1"/>
  <c r="BT48" i="353"/>
  <c r="BX48" i="353" s="1"/>
  <c r="BT48" i="351"/>
  <c r="BX48" i="351" s="1"/>
  <c r="BT48" i="349"/>
  <c r="BX48" i="349" s="1"/>
  <c r="BT48" i="348"/>
  <c r="BX48" i="348" s="1"/>
  <c r="BT48" i="347"/>
  <c r="BX48" i="347" s="1"/>
  <c r="BT48" i="350"/>
  <c r="BX48" i="350" s="1"/>
  <c r="BT48" i="346"/>
  <c r="BX48" i="346" s="1"/>
  <c r="BT48" i="341"/>
  <c r="BX48" i="341" s="1"/>
  <c r="BT48" i="334"/>
  <c r="BX48" i="334" s="1"/>
  <c r="BT48" i="332"/>
  <c r="BX48" i="332" s="1"/>
  <c r="BT48" i="330"/>
  <c r="BX48" i="330" s="1"/>
  <c r="BT48" i="339"/>
  <c r="BX48" i="339" s="1"/>
  <c r="BT48" i="337"/>
  <c r="BX48" i="337" s="1"/>
  <c r="BT48" i="336"/>
  <c r="BX48" i="336" s="1"/>
  <c r="BT48" i="344"/>
  <c r="BX48" i="344" s="1"/>
  <c r="BT48" i="343"/>
  <c r="BX48" i="343" s="1"/>
  <c r="BT48" i="338"/>
  <c r="BX48" i="338" s="1"/>
  <c r="BT48" i="342"/>
  <c r="BX48" i="342" s="1"/>
  <c r="BT48" i="335"/>
  <c r="BX48" i="335" s="1"/>
  <c r="BT48" i="322"/>
  <c r="BX48" i="322" s="1"/>
  <c r="BT48" i="321"/>
  <c r="BX48" i="321" s="1"/>
  <c r="BT48" i="319"/>
  <c r="BX48" i="319" s="1"/>
  <c r="BT48" i="307"/>
  <c r="BX48" i="307" s="1"/>
  <c r="BT48" i="340"/>
  <c r="BX48" i="340" s="1"/>
  <c r="BT48" i="325"/>
  <c r="BX48" i="325" s="1"/>
  <c r="BT48" i="324"/>
  <c r="BX48" i="324" s="1"/>
  <c r="BT48" i="318"/>
  <c r="BX48" i="318" s="1"/>
  <c r="BT48" i="317"/>
  <c r="BX48" i="317" s="1"/>
  <c r="BT48" i="313"/>
  <c r="BX48" i="313" s="1"/>
  <c r="BT48" i="333"/>
  <c r="BX48" i="333" s="1"/>
  <c r="BT48" i="329"/>
  <c r="BX48" i="329" s="1"/>
  <c r="BT48" i="327"/>
  <c r="BX48" i="327" s="1"/>
  <c r="BT48" i="311"/>
  <c r="BX48" i="311" s="1"/>
  <c r="BT48" i="316"/>
  <c r="BX48" i="316" s="1"/>
  <c r="BT48" i="315"/>
  <c r="BX48" i="315" s="1"/>
  <c r="BT48" i="331"/>
  <c r="BX48" i="331" s="1"/>
  <c r="BT48" i="328"/>
  <c r="BX48" i="328" s="1"/>
  <c r="BT48" i="326"/>
  <c r="BX48" i="326" s="1"/>
  <c r="BT48" i="323"/>
  <c r="BX48" i="323" s="1"/>
  <c r="BT48" i="320"/>
  <c r="BX48" i="320" s="1"/>
  <c r="BT48" i="314"/>
  <c r="BX48" i="314" s="1"/>
  <c r="BT48" i="312"/>
  <c r="BX48" i="312" s="1"/>
  <c r="BT52" i="355"/>
  <c r="BX52" i="355" s="1"/>
  <c r="BT52" i="352"/>
  <c r="BX52" i="352" s="1"/>
  <c r="BT52" i="345"/>
  <c r="BX52" i="345" s="1"/>
  <c r="BT52" i="356"/>
  <c r="BX52" i="356" s="1"/>
  <c r="BT52" i="354"/>
  <c r="BX52" i="354" s="1"/>
  <c r="BT52" i="347"/>
  <c r="BX52" i="347" s="1"/>
  <c r="BT52" i="358"/>
  <c r="BX52" i="358" s="1"/>
  <c r="BT52" i="353"/>
  <c r="BX52" i="353" s="1"/>
  <c r="BT52" i="350"/>
  <c r="BX52" i="350" s="1"/>
  <c r="BT52" i="349"/>
  <c r="BX52" i="349" s="1"/>
  <c r="BT52" i="348"/>
  <c r="BX52" i="348" s="1"/>
  <c r="BT52" i="346"/>
  <c r="BX52" i="346" s="1"/>
  <c r="BT52" i="357"/>
  <c r="BX52" i="357" s="1"/>
  <c r="BT52" i="351"/>
  <c r="BX52" i="351" s="1"/>
  <c r="BT52" i="344"/>
  <c r="BX52" i="344" s="1"/>
  <c r="BT52" i="343"/>
  <c r="BX52" i="343" s="1"/>
  <c r="BT52" i="342"/>
  <c r="BX52" i="342" s="1"/>
  <c r="BT52" i="340"/>
  <c r="BX52" i="340" s="1"/>
  <c r="BT52" i="334"/>
  <c r="BX52" i="334" s="1"/>
  <c r="BT52" i="332"/>
  <c r="BX52" i="332" s="1"/>
  <c r="BT52" i="330"/>
  <c r="BX52" i="330" s="1"/>
  <c r="BT52" i="329"/>
  <c r="BX52" i="329" s="1"/>
  <c r="BT52" i="339"/>
  <c r="BX52" i="339" s="1"/>
  <c r="BT52" i="337"/>
  <c r="BX52" i="337" s="1"/>
  <c r="BT52" i="336"/>
  <c r="BX52" i="336" s="1"/>
  <c r="BT52" i="333"/>
  <c r="BX52" i="333" s="1"/>
  <c r="BT52" i="338"/>
  <c r="BX52" i="338" s="1"/>
  <c r="BT52" i="331"/>
  <c r="BX52" i="331" s="1"/>
  <c r="BT52" i="323"/>
  <c r="BX52" i="323" s="1"/>
  <c r="BT52" i="319"/>
  <c r="BX52" i="319" s="1"/>
  <c r="BT52" i="316"/>
  <c r="BX52" i="316" s="1"/>
  <c r="BT52" i="315"/>
  <c r="BX52" i="315" s="1"/>
  <c r="BT52" i="311"/>
  <c r="BX52" i="311" s="1"/>
  <c r="BT52" i="313"/>
  <c r="BX52" i="313" s="1"/>
  <c r="BT52" i="335"/>
  <c r="BX52" i="335" s="1"/>
  <c r="BT52" i="322"/>
  <c r="BX52" i="322" s="1"/>
  <c r="BT52" i="321"/>
  <c r="BX52" i="321" s="1"/>
  <c r="BT52" i="320"/>
  <c r="BX52" i="320" s="1"/>
  <c r="BT52" i="328"/>
  <c r="BX52" i="328" s="1"/>
  <c r="BT52" i="326"/>
  <c r="BX52" i="326" s="1"/>
  <c r="BT52" i="325"/>
  <c r="BX52" i="325" s="1"/>
  <c r="BT52" i="318"/>
  <c r="BX52" i="318" s="1"/>
  <c r="BT52" i="317"/>
  <c r="BX52" i="317" s="1"/>
  <c r="BT52" i="314"/>
  <c r="BX52" i="314" s="1"/>
  <c r="BT52" i="312"/>
  <c r="BX52" i="312" s="1"/>
  <c r="BT52" i="307"/>
  <c r="BX52" i="307" s="1"/>
  <c r="BT52" i="341"/>
  <c r="BX52" i="341" s="1"/>
  <c r="BT52" i="327"/>
  <c r="BX52" i="327" s="1"/>
  <c r="BT52" i="324"/>
  <c r="BX52" i="324" s="1"/>
  <c r="BT64" i="354"/>
  <c r="BX64" i="354" s="1"/>
  <c r="BT64" i="346"/>
  <c r="BX64" i="346" s="1"/>
  <c r="BT64" i="356"/>
  <c r="BX64" i="356" s="1"/>
  <c r="BT64" i="355"/>
  <c r="BX64" i="355" s="1"/>
  <c r="BT64" i="353"/>
  <c r="BX64" i="353" s="1"/>
  <c r="BT64" i="352"/>
  <c r="BX64" i="352" s="1"/>
  <c r="BT64" i="351"/>
  <c r="BX64" i="351" s="1"/>
  <c r="BT64" i="349"/>
  <c r="BX64" i="349" s="1"/>
  <c r="BT64" i="347"/>
  <c r="BX64" i="347" s="1"/>
  <c r="BT64" i="358"/>
  <c r="BX64" i="358" s="1"/>
  <c r="BT64" i="357"/>
  <c r="BX64" i="357" s="1"/>
  <c r="BT64" i="350"/>
  <c r="BX64" i="350" s="1"/>
  <c r="BT64" i="345"/>
  <c r="BX64" i="345" s="1"/>
  <c r="BT64" i="348"/>
  <c r="BX64" i="348" s="1"/>
  <c r="BT64" i="344"/>
  <c r="BX64" i="344" s="1"/>
  <c r="BT64" i="342"/>
  <c r="BX64" i="342" s="1"/>
  <c r="BT64" i="339"/>
  <c r="BX64" i="339" s="1"/>
  <c r="BT64" i="337"/>
  <c r="BX64" i="337" s="1"/>
  <c r="BT64" i="334"/>
  <c r="BX64" i="334" s="1"/>
  <c r="BT64" i="333"/>
  <c r="BX64" i="333" s="1"/>
  <c r="BT64" i="331"/>
  <c r="BX64" i="331" s="1"/>
  <c r="BT64" i="338"/>
  <c r="BX64" i="338" s="1"/>
  <c r="BT64" i="336"/>
  <c r="BX64" i="336" s="1"/>
  <c r="BT64" i="332"/>
  <c r="BX64" i="332" s="1"/>
  <c r="BT64" i="330"/>
  <c r="BX64" i="330" s="1"/>
  <c r="BT64" i="329"/>
  <c r="BX64" i="329" s="1"/>
  <c r="BT64" i="325"/>
  <c r="BX64" i="325" s="1"/>
  <c r="BT64" i="320"/>
  <c r="BX64" i="320" s="1"/>
  <c r="BT64" i="319"/>
  <c r="BX64" i="319" s="1"/>
  <c r="BT64" i="317"/>
  <c r="BX64" i="317" s="1"/>
  <c r="BT64" i="313"/>
  <c r="BX64" i="313" s="1"/>
  <c r="BT64" i="312"/>
  <c r="BX64" i="312" s="1"/>
  <c r="BT64" i="335"/>
  <c r="BX64" i="335" s="1"/>
  <c r="BT64" i="328"/>
  <c r="BX64" i="328" s="1"/>
  <c r="BT64" i="327"/>
  <c r="BX64" i="327" s="1"/>
  <c r="BT64" i="324"/>
  <c r="BX64" i="324" s="1"/>
  <c r="BT64" i="321"/>
  <c r="BX64" i="321" s="1"/>
  <c r="BT64" i="316"/>
  <c r="BX64" i="316" s="1"/>
  <c r="BT64" i="314"/>
  <c r="BX64" i="314" s="1"/>
  <c r="BT64" i="340"/>
  <c r="BX64" i="340" s="1"/>
  <c r="BT64" i="323"/>
  <c r="BX64" i="323" s="1"/>
  <c r="BT64" i="315"/>
  <c r="BX64" i="315" s="1"/>
  <c r="BT64" i="311"/>
  <c r="BX64" i="311" s="1"/>
  <c r="BT64" i="318"/>
  <c r="BX64" i="318" s="1"/>
  <c r="BT64" i="343"/>
  <c r="BX64" i="343" s="1"/>
  <c r="BT64" i="341"/>
  <c r="BX64" i="341" s="1"/>
  <c r="BT64" i="326"/>
  <c r="BX64" i="326" s="1"/>
  <c r="BT64" i="322"/>
  <c r="BX64" i="322" s="1"/>
  <c r="BT64" i="307"/>
  <c r="BX64" i="307" s="1"/>
  <c r="CA51" i="352"/>
  <c r="CE51" i="352" s="1"/>
  <c r="CA51" i="345"/>
  <c r="CE51" i="345" s="1"/>
  <c r="CA51" i="358"/>
  <c r="CE51" i="358" s="1"/>
  <c r="CA51" i="356"/>
  <c r="CE51" i="356" s="1"/>
  <c r="CA51" i="354"/>
  <c r="CE51" i="354" s="1"/>
  <c r="CA51" i="353"/>
  <c r="CE51" i="353" s="1"/>
  <c r="CA51" i="348"/>
  <c r="CE51" i="348" s="1"/>
  <c r="CA51" i="347"/>
  <c r="CE51" i="347" s="1"/>
  <c r="CA51" i="350"/>
  <c r="CE51" i="350" s="1"/>
  <c r="CA51" i="349"/>
  <c r="CE51" i="349" s="1"/>
  <c r="CA51" i="346"/>
  <c r="CE51" i="346" s="1"/>
  <c r="CA51" i="357"/>
  <c r="CE51" i="357" s="1"/>
  <c r="CA51" i="355"/>
  <c r="CE51" i="355" s="1"/>
  <c r="CA51" i="351"/>
  <c r="CE51" i="351" s="1"/>
  <c r="CA51" i="344"/>
  <c r="CE51" i="344" s="1"/>
  <c r="CA51" i="343"/>
  <c r="CE51" i="343" s="1"/>
  <c r="CA51" i="342"/>
  <c r="CE51" i="342" s="1"/>
  <c r="CA51" i="341"/>
  <c r="CE51" i="341" s="1"/>
  <c r="CA51" i="335"/>
  <c r="CE51" i="335" s="1"/>
  <c r="CA51" i="331"/>
  <c r="CE51" i="331" s="1"/>
  <c r="CA51" i="333"/>
  <c r="CE51" i="333" s="1"/>
  <c r="CA51" i="340"/>
  <c r="CE51" i="340" s="1"/>
  <c r="CA51" i="338"/>
  <c r="CE51" i="338" s="1"/>
  <c r="CA51" i="334"/>
  <c r="CE51" i="334" s="1"/>
  <c r="CA51" i="332"/>
  <c r="CE51" i="332" s="1"/>
  <c r="CA51" i="330"/>
  <c r="CE51" i="330" s="1"/>
  <c r="CA51" i="329"/>
  <c r="CE51" i="329" s="1"/>
  <c r="CA51" i="337"/>
  <c r="CE51" i="337" s="1"/>
  <c r="CA51" i="339"/>
  <c r="CE51" i="339" s="1"/>
  <c r="CA51" i="336"/>
  <c r="CE51" i="336" s="1"/>
  <c r="CA51" i="325"/>
  <c r="CE51" i="325" s="1"/>
  <c r="CA51" i="324"/>
  <c r="CE51" i="324" s="1"/>
  <c r="CA51" i="323"/>
  <c r="CE51" i="323" s="1"/>
  <c r="CA51" i="322"/>
  <c r="CE51" i="322" s="1"/>
  <c r="CA51" i="319"/>
  <c r="CE51" i="319" s="1"/>
  <c r="CA51" i="317"/>
  <c r="CE51" i="317" s="1"/>
  <c r="CA51" i="315"/>
  <c r="CE51" i="315" s="1"/>
  <c r="CA51" i="311"/>
  <c r="CE51" i="311" s="1"/>
  <c r="CA51" i="321"/>
  <c r="CE51" i="321" s="1"/>
  <c r="CA51" i="326"/>
  <c r="CE51" i="326" s="1"/>
  <c r="CA51" i="318"/>
  <c r="CE51" i="318" s="1"/>
  <c r="CA51" i="316"/>
  <c r="CE51" i="316" s="1"/>
  <c r="CA51" i="314"/>
  <c r="CE51" i="314" s="1"/>
  <c r="CA51" i="307"/>
  <c r="CE51" i="307" s="1"/>
  <c r="CA51" i="328"/>
  <c r="CE51" i="328" s="1"/>
  <c r="CA51" i="327"/>
  <c r="CE51" i="327" s="1"/>
  <c r="CA51" i="320"/>
  <c r="CE51" i="320" s="1"/>
  <c r="CA51" i="312"/>
  <c r="CE51" i="312" s="1"/>
  <c r="CA51" i="313"/>
  <c r="CE51" i="313" s="1"/>
  <c r="BN78" i="66"/>
  <c r="BT76" i="66"/>
  <c r="BT48" i="66"/>
  <c r="BS14" i="1"/>
  <c r="BS39" i="1"/>
  <c r="BT64" i="66"/>
  <c r="BO78" i="66"/>
  <c r="H78" i="1"/>
  <c r="J78" i="1" s="1"/>
  <c r="H95" i="1"/>
  <c r="H91" i="1"/>
  <c r="F90" i="1"/>
  <c r="C86" i="1"/>
  <c r="H94" i="1"/>
  <c r="F89" i="1"/>
  <c r="H93" i="1"/>
  <c r="C88" i="1"/>
  <c r="H92" i="1"/>
  <c r="C87" i="1"/>
  <c r="BM78" i="66"/>
  <c r="BL78" i="66"/>
  <c r="CA67" i="66"/>
  <c r="BT72" i="66"/>
  <c r="J82" i="1"/>
  <c r="BT52" i="66"/>
  <c r="J78" i="66"/>
  <c r="J83" i="66"/>
  <c r="J80" i="66"/>
  <c r="J82" i="66"/>
  <c r="J79" i="66"/>
  <c r="J81" i="66"/>
  <c r="J83" i="1"/>
  <c r="J79" i="1"/>
  <c r="J81" i="1"/>
  <c r="J80" i="1"/>
  <c r="CA75" i="357" l="1"/>
  <c r="CE75" i="357" s="1"/>
  <c r="CA75" i="352"/>
  <c r="CE75" i="352" s="1"/>
  <c r="CA75" i="348"/>
  <c r="CE75" i="348" s="1"/>
  <c r="CA75" i="346"/>
  <c r="CE75" i="346" s="1"/>
  <c r="CA75" i="358"/>
  <c r="CE75" i="358" s="1"/>
  <c r="CA75" i="356"/>
  <c r="CE75" i="356" s="1"/>
  <c r="CA75" i="354"/>
  <c r="CE75" i="354" s="1"/>
  <c r="CA75" i="351"/>
  <c r="CE75" i="351" s="1"/>
  <c r="CA75" i="350"/>
  <c r="CE75" i="350" s="1"/>
  <c r="CA75" i="349"/>
  <c r="CE75" i="349" s="1"/>
  <c r="CA75" i="347"/>
  <c r="CE75" i="347" s="1"/>
  <c r="CA75" i="344"/>
  <c r="CE75" i="344" s="1"/>
  <c r="CA75" i="355"/>
  <c r="CE75" i="355" s="1"/>
  <c r="CA75" i="353"/>
  <c r="CE75" i="353" s="1"/>
  <c r="CA75" i="345"/>
  <c r="CE75" i="345" s="1"/>
  <c r="CA75" i="340"/>
  <c r="CE75" i="340" s="1"/>
  <c r="CA75" i="338"/>
  <c r="CE75" i="338" s="1"/>
  <c r="CA75" i="336"/>
  <c r="CE75" i="336" s="1"/>
  <c r="CA75" i="332"/>
  <c r="CE75" i="332" s="1"/>
  <c r="CA75" i="343"/>
  <c r="CE75" i="343" s="1"/>
  <c r="CA75" i="341"/>
  <c r="CE75" i="341" s="1"/>
  <c r="CA75" i="337"/>
  <c r="CE75" i="337" s="1"/>
  <c r="CA75" i="335"/>
  <c r="CE75" i="335" s="1"/>
  <c r="CA75" i="331"/>
  <c r="CE75" i="331" s="1"/>
  <c r="CA75" i="330"/>
  <c r="CE75" i="330" s="1"/>
  <c r="CA75" i="342"/>
  <c r="CE75" i="342" s="1"/>
  <c r="CA75" i="339"/>
  <c r="CE75" i="339" s="1"/>
  <c r="CA75" i="333"/>
  <c r="CE75" i="333" s="1"/>
  <c r="CA75" i="334"/>
  <c r="CE75" i="334" s="1"/>
  <c r="CA75" i="329"/>
  <c r="CE75" i="329" s="1"/>
  <c r="CA50" i="356"/>
  <c r="CE50" i="356" s="1"/>
  <c r="CA50" i="355"/>
  <c r="CE50" i="355" s="1"/>
  <c r="CA50" i="347"/>
  <c r="CE50" i="347" s="1"/>
  <c r="CA50" i="337"/>
  <c r="CE50" i="337" s="1"/>
  <c r="CA50" i="331"/>
  <c r="CE50" i="331" s="1"/>
  <c r="CA50" i="329"/>
  <c r="CE50" i="329" s="1"/>
  <c r="CA50" i="357"/>
  <c r="CE50" i="357" s="1"/>
  <c r="CA50" i="352"/>
  <c r="CE50" i="352" s="1"/>
  <c r="CA50" i="350"/>
  <c r="CE50" i="350" s="1"/>
  <c r="CA50" i="349"/>
  <c r="CE50" i="349" s="1"/>
  <c r="CA50" i="345"/>
  <c r="CE50" i="345" s="1"/>
  <c r="CA50" i="344"/>
  <c r="CE50" i="344" s="1"/>
  <c r="CA50" i="342"/>
  <c r="CE50" i="342" s="1"/>
  <c r="CA50" i="340"/>
  <c r="CE50" i="340" s="1"/>
  <c r="CA50" i="334"/>
  <c r="CE50" i="334" s="1"/>
  <c r="CA50" i="332"/>
  <c r="CE50" i="332" s="1"/>
  <c r="CA50" i="338"/>
  <c r="CE50" i="338" s="1"/>
  <c r="CA50" i="336"/>
  <c r="CE50" i="336" s="1"/>
  <c r="CA50" i="358"/>
  <c r="CE50" i="358" s="1"/>
  <c r="CA50" i="354"/>
  <c r="CE50" i="354" s="1"/>
  <c r="CA50" i="351"/>
  <c r="CE50" i="351" s="1"/>
  <c r="CA50" i="348"/>
  <c r="CE50" i="348" s="1"/>
  <c r="CA50" i="343"/>
  <c r="CE50" i="343" s="1"/>
  <c r="CA50" i="339"/>
  <c r="CE50" i="339" s="1"/>
  <c r="CA50" i="335"/>
  <c r="CE50" i="335" s="1"/>
  <c r="CA50" i="330"/>
  <c r="CE50" i="330" s="1"/>
  <c r="CA50" i="353"/>
  <c r="CE50" i="353" s="1"/>
  <c r="CA50" i="346"/>
  <c r="CE50" i="346" s="1"/>
  <c r="CA50" i="341"/>
  <c r="CE50" i="341" s="1"/>
  <c r="CA50" i="333"/>
  <c r="CE50" i="333" s="1"/>
  <c r="CA75" i="320"/>
  <c r="CE75" i="320" s="1"/>
  <c r="CA75" i="319"/>
  <c r="CE75" i="319" s="1"/>
  <c r="CA75" i="318"/>
  <c r="CE75" i="318" s="1"/>
  <c r="CA75" i="327"/>
  <c r="CE75" i="327" s="1"/>
  <c r="CA75" i="328"/>
  <c r="CE75" i="328" s="1"/>
  <c r="CA75" i="326"/>
  <c r="CE75" i="326" s="1"/>
  <c r="CA75" i="325"/>
  <c r="CE75" i="325" s="1"/>
  <c r="CA75" i="322"/>
  <c r="CE75" i="322" s="1"/>
  <c r="CA75" i="317"/>
  <c r="CE75" i="317" s="1"/>
  <c r="CA75" i="315"/>
  <c r="CE75" i="315" s="1"/>
  <c r="CA75" i="312"/>
  <c r="CE75" i="312" s="1"/>
  <c r="CA75" i="307"/>
  <c r="CE75" i="307" s="1"/>
  <c r="CA75" i="323"/>
  <c r="CE75" i="323" s="1"/>
  <c r="CA75" i="321"/>
  <c r="CE75" i="321" s="1"/>
  <c r="CA75" i="314"/>
  <c r="CE75" i="314" s="1"/>
  <c r="CA75" i="313"/>
  <c r="CE75" i="313" s="1"/>
  <c r="CA75" i="311"/>
  <c r="CE75" i="311" s="1"/>
  <c r="CA75" i="324"/>
  <c r="CE75" i="324" s="1"/>
  <c r="CA75" i="316"/>
  <c r="CE75" i="316" s="1"/>
  <c r="CA50" i="321"/>
  <c r="CE50" i="321" s="1"/>
  <c r="CA50" i="319"/>
  <c r="CE50" i="319" s="1"/>
  <c r="CA50" i="316"/>
  <c r="CE50" i="316" s="1"/>
  <c r="CA50" i="314"/>
  <c r="CE50" i="314" s="1"/>
  <c r="CA50" i="327"/>
  <c r="CE50" i="327" s="1"/>
  <c r="CA50" i="326"/>
  <c r="CE50" i="326" s="1"/>
  <c r="CA50" i="325"/>
  <c r="CE50" i="325" s="1"/>
  <c r="CA50" i="324"/>
  <c r="CE50" i="324" s="1"/>
  <c r="CA50" i="323"/>
  <c r="CE50" i="323" s="1"/>
  <c r="CA50" i="311"/>
  <c r="CE50" i="311" s="1"/>
  <c r="CA50" i="322"/>
  <c r="CE50" i="322" s="1"/>
  <c r="CA50" i="320"/>
  <c r="CE50" i="320" s="1"/>
  <c r="CA50" i="312"/>
  <c r="CE50" i="312" s="1"/>
  <c r="CA50" i="328"/>
  <c r="CE50" i="328" s="1"/>
  <c r="CA50" i="318"/>
  <c r="CE50" i="318" s="1"/>
  <c r="CA50" i="317"/>
  <c r="CE50" i="317" s="1"/>
  <c r="CA50" i="315"/>
  <c r="CE50" i="315" s="1"/>
  <c r="CA50" i="313"/>
  <c r="CE50" i="313" s="1"/>
  <c r="CA50" i="307"/>
  <c r="CE50" i="307" s="1"/>
  <c r="CA50" i="66"/>
  <c r="BA83" i="66"/>
  <c r="BD83" i="66" s="1"/>
  <c r="BA78" i="66"/>
  <c r="BA79" i="66"/>
  <c r="BA81" i="66"/>
  <c r="BA82" i="66"/>
  <c r="BA80" i="66"/>
  <c r="BA83" i="1"/>
  <c r="BA81" i="1"/>
  <c r="BA79" i="1"/>
  <c r="BA82" i="1"/>
  <c r="BA80" i="1"/>
  <c r="BA78" i="1"/>
  <c r="BH83" i="66" l="1"/>
  <c r="BE83" i="66"/>
  <c r="BB83" i="66"/>
  <c r="BG83" i="66"/>
  <c r="BG80" i="66"/>
  <c r="BH80" i="66"/>
  <c r="BI80" i="66" s="1"/>
  <c r="BB80" i="66"/>
  <c r="BD80" i="66"/>
  <c r="BE80" i="66"/>
  <c r="BH81" i="66"/>
  <c r="BI81" i="66" s="1"/>
  <c r="BB81" i="66"/>
  <c r="BD81" i="66"/>
  <c r="BE81" i="66"/>
  <c r="BG81" i="66"/>
  <c r="BG78" i="66"/>
  <c r="BH78" i="66"/>
  <c r="BI78" i="66" s="1"/>
  <c r="BB78" i="66"/>
  <c r="BD78" i="66"/>
  <c r="BE78" i="66"/>
  <c r="BD82" i="66"/>
  <c r="BE82" i="66"/>
  <c r="BG82" i="66"/>
  <c r="BH82" i="66"/>
  <c r="BB82" i="66"/>
  <c r="BE79" i="66"/>
  <c r="BG79" i="66"/>
  <c r="BH79" i="66"/>
  <c r="BI79" i="66" s="1"/>
  <c r="BB79" i="66"/>
  <c r="BD79" i="66"/>
  <c r="BG78" i="1"/>
  <c r="BH78" i="1"/>
  <c r="BI78" i="1" s="1"/>
  <c r="BE78" i="1"/>
  <c r="BD78" i="1"/>
  <c r="BB78" i="1"/>
  <c r="BH82" i="1"/>
  <c r="BG82" i="1"/>
  <c r="BE82" i="1"/>
  <c r="BD82" i="1"/>
  <c r="BB82" i="1"/>
  <c r="BH81" i="1"/>
  <c r="BI81" i="1" s="1"/>
  <c r="BG81" i="1"/>
  <c r="BE81" i="1"/>
  <c r="BD81" i="1"/>
  <c r="BB81" i="1"/>
  <c r="BH80" i="1"/>
  <c r="BI80" i="1" s="1"/>
  <c r="BG80" i="1"/>
  <c r="BE80" i="1"/>
  <c r="BD80" i="1"/>
  <c r="BB80" i="1"/>
  <c r="BH79" i="1"/>
  <c r="BI79" i="1" s="1"/>
  <c r="BE79" i="1"/>
  <c r="BD79" i="1"/>
  <c r="BB79" i="1"/>
  <c r="BG79" i="1"/>
  <c r="BH83" i="1"/>
  <c r="BG83" i="1"/>
  <c r="BE83" i="1"/>
  <c r="BD83" i="1"/>
  <c r="BB83" i="1"/>
  <c r="BH85" i="66" l="1"/>
  <c r="BH85" i="1"/>
  <c r="BB90" i="66" l="1"/>
  <c r="BT33" i="66" s="1"/>
  <c r="BB89" i="66"/>
  <c r="BT41" i="66" s="1"/>
  <c r="BB88" i="66"/>
  <c r="BT21" i="66" s="1"/>
  <c r="BB87" i="66"/>
  <c r="BT25" i="66" s="1"/>
  <c r="BB90" i="1"/>
  <c r="BL33" i="1" s="1"/>
  <c r="BB88" i="1"/>
  <c r="BL21" i="1" s="1"/>
  <c r="BB89" i="1"/>
  <c r="BL41" i="1" s="1"/>
  <c r="BB87" i="1"/>
  <c r="BL25" i="1" s="1"/>
  <c r="BT61" i="354" l="1"/>
  <c r="BX61" i="354" s="1"/>
  <c r="BT61" i="352"/>
  <c r="BX61" i="352" s="1"/>
  <c r="BT61" i="347"/>
  <c r="BX61" i="347" s="1"/>
  <c r="BT61" i="345"/>
  <c r="BX61" i="345" s="1"/>
  <c r="BT61" i="344"/>
  <c r="BX61" i="344" s="1"/>
  <c r="BT61" i="337"/>
  <c r="BX61" i="337" s="1"/>
  <c r="BT61" i="357"/>
  <c r="BX61" i="357" s="1"/>
  <c r="BT61" i="355"/>
  <c r="BX61" i="355" s="1"/>
  <c r="BT61" i="353"/>
  <c r="BX61" i="353" s="1"/>
  <c r="BT61" i="350"/>
  <c r="BX61" i="350" s="1"/>
  <c r="BT61" i="348"/>
  <c r="BX61" i="348" s="1"/>
  <c r="BT61" i="346"/>
  <c r="BX61" i="346" s="1"/>
  <c r="BT61" i="343"/>
  <c r="BX61" i="343" s="1"/>
  <c r="BT61" i="340"/>
  <c r="BX61" i="340" s="1"/>
  <c r="BT61" i="338"/>
  <c r="BX61" i="338" s="1"/>
  <c r="BT61" i="336"/>
  <c r="BX61" i="336" s="1"/>
  <c r="BT61" i="335"/>
  <c r="BX61" i="335" s="1"/>
  <c r="BT61" i="358"/>
  <c r="BX61" i="358" s="1"/>
  <c r="BT61" i="351"/>
  <c r="BX61" i="351" s="1"/>
  <c r="BT61" i="339"/>
  <c r="BX61" i="339" s="1"/>
  <c r="BT61" i="332"/>
  <c r="BX61" i="332" s="1"/>
  <c r="BT61" i="331"/>
  <c r="BX61" i="331" s="1"/>
  <c r="BT61" i="334"/>
  <c r="BX61" i="334" s="1"/>
  <c r="BT61" i="330"/>
  <c r="BX61" i="330" s="1"/>
  <c r="BT61" i="328"/>
  <c r="BX61" i="328" s="1"/>
  <c r="BT61" i="320"/>
  <c r="BX61" i="320" s="1"/>
  <c r="BT61" i="311"/>
  <c r="BX61" i="311" s="1"/>
  <c r="BT61" i="307"/>
  <c r="BX61" i="307" s="1"/>
  <c r="BT61" i="312"/>
  <c r="BX61" i="312" s="1"/>
  <c r="BT61" i="349"/>
  <c r="BX61" i="349" s="1"/>
  <c r="BT61" i="342"/>
  <c r="BX61" i="342" s="1"/>
  <c r="BT61" i="327"/>
  <c r="BX61" i="327" s="1"/>
  <c r="BT61" i="325"/>
  <c r="BX61" i="325" s="1"/>
  <c r="BT61" i="324"/>
  <c r="BX61" i="324" s="1"/>
  <c r="BT61" i="323"/>
  <c r="BX61" i="323" s="1"/>
  <c r="BT61" i="322"/>
  <c r="BX61" i="322" s="1"/>
  <c r="BT61" i="313"/>
  <c r="BX61" i="313" s="1"/>
  <c r="BT61" i="317"/>
  <c r="BX61" i="317" s="1"/>
  <c r="BT61" i="356"/>
  <c r="BX61" i="356" s="1"/>
  <c r="BT61" i="341"/>
  <c r="BX61" i="341" s="1"/>
  <c r="BT61" i="333"/>
  <c r="BX61" i="333" s="1"/>
  <c r="BT61" i="321"/>
  <c r="BX61" i="321" s="1"/>
  <c r="BT61" i="329"/>
  <c r="BX61" i="329" s="1"/>
  <c r="BT61" i="326"/>
  <c r="BX61" i="326" s="1"/>
  <c r="BT61" i="319"/>
  <c r="BX61" i="319" s="1"/>
  <c r="BT61" i="318"/>
  <c r="BX61" i="318" s="1"/>
  <c r="BT61" i="316"/>
  <c r="BX61" i="316" s="1"/>
  <c r="BT61" i="315"/>
  <c r="BX61" i="315" s="1"/>
  <c r="BT61" i="314"/>
  <c r="BX61" i="314" s="1"/>
  <c r="BT57" i="351"/>
  <c r="BX57" i="351" s="1"/>
  <c r="BT57" i="350"/>
  <c r="BX57" i="350" s="1"/>
  <c r="BT57" i="345"/>
  <c r="BX57" i="345" s="1"/>
  <c r="BT57" i="340"/>
  <c r="BX57" i="340" s="1"/>
  <c r="BT57" i="334"/>
  <c r="BX57" i="334" s="1"/>
  <c r="BT57" i="333"/>
  <c r="BX57" i="333" s="1"/>
  <c r="BT57" i="341"/>
  <c r="BX57" i="341" s="1"/>
  <c r="BT57" i="337"/>
  <c r="BX57" i="337" s="1"/>
  <c r="BT57" i="332"/>
  <c r="BX57" i="332" s="1"/>
  <c r="BT57" i="331"/>
  <c r="BX57" i="331" s="1"/>
  <c r="BT57" i="357"/>
  <c r="BX57" i="357" s="1"/>
  <c r="BT57" i="356"/>
  <c r="BX57" i="356" s="1"/>
  <c r="BT57" i="355"/>
  <c r="BX57" i="355" s="1"/>
  <c r="BT57" i="354"/>
  <c r="BX57" i="354" s="1"/>
  <c r="BT57" i="352"/>
  <c r="BX57" i="352" s="1"/>
  <c r="BT57" i="349"/>
  <c r="BX57" i="349" s="1"/>
  <c r="BT57" i="348"/>
  <c r="BX57" i="348" s="1"/>
  <c r="BT57" i="344"/>
  <c r="BX57" i="344" s="1"/>
  <c r="BT57" i="342"/>
  <c r="BX57" i="342" s="1"/>
  <c r="BT57" i="339"/>
  <c r="BX57" i="339" s="1"/>
  <c r="BT57" i="343"/>
  <c r="BX57" i="343" s="1"/>
  <c r="BT57" i="338"/>
  <c r="BX57" i="338" s="1"/>
  <c r="BT57" i="328"/>
  <c r="BX57" i="328" s="1"/>
  <c r="BT57" i="323"/>
  <c r="BX57" i="323" s="1"/>
  <c r="BT57" i="322"/>
  <c r="BX57" i="322" s="1"/>
  <c r="BT57" i="319"/>
  <c r="BX57" i="319" s="1"/>
  <c r="BT57" i="317"/>
  <c r="BX57" i="317" s="1"/>
  <c r="BT57" i="313"/>
  <c r="BX57" i="313" s="1"/>
  <c r="BT57" i="353"/>
  <c r="BX57" i="353" s="1"/>
  <c r="BT57" i="347"/>
  <c r="BX57" i="347" s="1"/>
  <c r="BT57" i="346"/>
  <c r="BX57" i="346" s="1"/>
  <c r="BT57" i="336"/>
  <c r="BX57" i="336" s="1"/>
  <c r="BT57" i="335"/>
  <c r="BX57" i="335" s="1"/>
  <c r="BT57" i="326"/>
  <c r="BX57" i="326" s="1"/>
  <c r="BT57" i="324"/>
  <c r="BX57" i="324" s="1"/>
  <c r="BT57" i="321"/>
  <c r="BX57" i="321" s="1"/>
  <c r="BT57" i="316"/>
  <c r="BX57" i="316" s="1"/>
  <c r="BT57" i="315"/>
  <c r="BX57" i="315" s="1"/>
  <c r="BT57" i="320"/>
  <c r="BX57" i="320" s="1"/>
  <c r="BT57" i="311"/>
  <c r="BX57" i="311" s="1"/>
  <c r="BT57" i="329"/>
  <c r="BX57" i="329" s="1"/>
  <c r="BT57" i="327"/>
  <c r="BX57" i="327" s="1"/>
  <c r="BT57" i="307"/>
  <c r="BX57" i="307" s="1"/>
  <c r="BT57" i="358"/>
  <c r="BX57" i="358" s="1"/>
  <c r="BT57" i="330"/>
  <c r="BX57" i="330" s="1"/>
  <c r="BT57" i="325"/>
  <c r="BX57" i="325" s="1"/>
  <c r="BT57" i="318"/>
  <c r="BX57" i="318" s="1"/>
  <c r="BT57" i="314"/>
  <c r="BX57" i="314" s="1"/>
  <c r="BT57" i="312"/>
  <c r="BX57" i="312" s="1"/>
  <c r="BT77" i="346"/>
  <c r="BX77" i="346" s="1"/>
  <c r="BT77" i="344"/>
  <c r="BX77" i="344" s="1"/>
  <c r="BT77" i="336"/>
  <c r="BX77" i="336" s="1"/>
  <c r="BT77" i="335"/>
  <c r="BX77" i="335" s="1"/>
  <c r="BT77" i="333"/>
  <c r="BX77" i="333" s="1"/>
  <c r="BT77" i="330"/>
  <c r="BX77" i="330" s="1"/>
  <c r="BT77" i="358"/>
  <c r="BX77" i="358" s="1"/>
  <c r="BT77" i="355"/>
  <c r="BX77" i="355" s="1"/>
  <c r="BT77" i="349"/>
  <c r="BX77" i="349" s="1"/>
  <c r="BT77" i="338"/>
  <c r="BX77" i="338" s="1"/>
  <c r="BT77" i="331"/>
  <c r="BX77" i="331" s="1"/>
  <c r="BT77" i="354"/>
  <c r="BX77" i="354" s="1"/>
  <c r="BT77" i="350"/>
  <c r="BX77" i="350" s="1"/>
  <c r="BT77" i="348"/>
  <c r="BX77" i="348" s="1"/>
  <c r="BT77" i="345"/>
  <c r="BX77" i="345" s="1"/>
  <c r="BT77" i="341"/>
  <c r="BX77" i="341" s="1"/>
  <c r="BT77" i="339"/>
  <c r="BX77" i="339" s="1"/>
  <c r="BT77" i="337"/>
  <c r="BX77" i="337" s="1"/>
  <c r="BT77" i="334"/>
  <c r="BX77" i="334" s="1"/>
  <c r="BT77" i="332"/>
  <c r="BX77" i="332" s="1"/>
  <c r="BT77" i="352"/>
  <c r="BX77" i="352" s="1"/>
  <c r="BT77" i="351"/>
  <c r="BX77" i="351" s="1"/>
  <c r="BT77" i="327"/>
  <c r="BX77" i="327" s="1"/>
  <c r="BT77" i="319"/>
  <c r="BX77" i="319" s="1"/>
  <c r="BT77" i="313"/>
  <c r="BX77" i="313" s="1"/>
  <c r="BT77" i="312"/>
  <c r="BX77" i="312" s="1"/>
  <c r="BT77" i="316"/>
  <c r="BX77" i="316" s="1"/>
  <c r="BT77" i="353"/>
  <c r="BX77" i="353" s="1"/>
  <c r="BT77" i="347"/>
  <c r="BX77" i="347" s="1"/>
  <c r="BT77" i="328"/>
  <c r="BX77" i="328" s="1"/>
  <c r="BT77" i="321"/>
  <c r="BX77" i="321" s="1"/>
  <c r="BT77" i="318"/>
  <c r="BX77" i="318" s="1"/>
  <c r="BT77" i="315"/>
  <c r="BX77" i="315" s="1"/>
  <c r="BT77" i="311"/>
  <c r="BX77" i="311" s="1"/>
  <c r="BT77" i="357"/>
  <c r="BX77" i="357" s="1"/>
  <c r="BT77" i="356"/>
  <c r="BX77" i="356" s="1"/>
  <c r="BT77" i="329"/>
  <c r="BX77" i="329" s="1"/>
  <c r="BT77" i="326"/>
  <c r="BX77" i="326" s="1"/>
  <c r="BT77" i="324"/>
  <c r="BX77" i="324" s="1"/>
  <c r="BT77" i="322"/>
  <c r="BX77" i="322" s="1"/>
  <c r="BT77" i="343"/>
  <c r="BX77" i="343" s="1"/>
  <c r="BT77" i="342"/>
  <c r="BX77" i="342" s="1"/>
  <c r="BT77" i="340"/>
  <c r="BX77" i="340" s="1"/>
  <c r="BT77" i="325"/>
  <c r="BX77" i="325" s="1"/>
  <c r="BT77" i="323"/>
  <c r="BX77" i="323" s="1"/>
  <c r="BT77" i="320"/>
  <c r="BX77" i="320" s="1"/>
  <c r="BT77" i="317"/>
  <c r="BX77" i="317" s="1"/>
  <c r="BT77" i="314"/>
  <c r="BX77" i="314" s="1"/>
  <c r="BT77" i="307"/>
  <c r="BX77" i="307" s="1"/>
  <c r="BT69" i="355"/>
  <c r="BX69" i="355" s="1"/>
  <c r="BT69" i="351"/>
  <c r="BX69" i="351" s="1"/>
  <c r="BT69" i="347"/>
  <c r="BX69" i="347" s="1"/>
  <c r="BT69" i="345"/>
  <c r="BX69" i="345" s="1"/>
  <c r="BT69" i="340"/>
  <c r="BX69" i="340" s="1"/>
  <c r="BT69" i="334"/>
  <c r="BX69" i="334" s="1"/>
  <c r="BT69" i="332"/>
  <c r="BX69" i="332" s="1"/>
  <c r="BT69" i="331"/>
  <c r="BX69" i="331" s="1"/>
  <c r="BT69" i="358"/>
  <c r="BX69" i="358" s="1"/>
  <c r="BT69" i="357"/>
  <c r="BX69" i="357" s="1"/>
  <c r="BT69" i="354"/>
  <c r="BX69" i="354" s="1"/>
  <c r="BT69" i="353"/>
  <c r="BX69" i="353" s="1"/>
  <c r="BT69" i="349"/>
  <c r="BX69" i="349" s="1"/>
  <c r="BT69" i="342"/>
  <c r="BX69" i="342" s="1"/>
  <c r="BT69" i="341"/>
  <c r="BX69" i="341" s="1"/>
  <c r="BT69" i="333"/>
  <c r="BX69" i="333" s="1"/>
  <c r="BT69" i="344"/>
  <c r="BX69" i="344" s="1"/>
  <c r="BT69" i="343"/>
  <c r="BX69" i="343" s="1"/>
  <c r="BT69" i="335"/>
  <c r="BX69" i="335" s="1"/>
  <c r="BT69" i="356"/>
  <c r="BX69" i="356" s="1"/>
  <c r="BT69" i="336"/>
  <c r="BX69" i="336" s="1"/>
  <c r="BT69" i="326"/>
  <c r="BX69" i="326" s="1"/>
  <c r="BT69" i="322"/>
  <c r="BX69" i="322" s="1"/>
  <c r="BT69" i="316"/>
  <c r="BX69" i="316" s="1"/>
  <c r="BT69" i="315"/>
  <c r="BX69" i="315" s="1"/>
  <c r="BT69" i="313"/>
  <c r="BX69" i="313" s="1"/>
  <c r="BT69" i="312"/>
  <c r="BX69" i="312" s="1"/>
  <c r="BT69" i="307"/>
  <c r="BX69" i="307" s="1"/>
  <c r="BT69" i="352"/>
  <c r="BX69" i="352" s="1"/>
  <c r="BT69" i="346"/>
  <c r="BX69" i="346" s="1"/>
  <c r="BT69" i="338"/>
  <c r="BX69" i="338" s="1"/>
  <c r="BT69" i="330"/>
  <c r="BX69" i="330" s="1"/>
  <c r="BT69" i="329"/>
  <c r="BX69" i="329" s="1"/>
  <c r="BT69" i="327"/>
  <c r="BX69" i="327" s="1"/>
  <c r="BT69" i="325"/>
  <c r="BX69" i="325" s="1"/>
  <c r="BT69" i="323"/>
  <c r="BX69" i="323" s="1"/>
  <c r="BT69" i="319"/>
  <c r="BX69" i="319" s="1"/>
  <c r="BT69" i="314"/>
  <c r="BX69" i="314" s="1"/>
  <c r="BT69" i="350"/>
  <c r="BX69" i="350" s="1"/>
  <c r="BT69" i="348"/>
  <c r="BX69" i="348" s="1"/>
  <c r="BT69" i="337"/>
  <c r="BX69" i="337" s="1"/>
  <c r="BT69" i="328"/>
  <c r="BX69" i="328" s="1"/>
  <c r="BT69" i="317"/>
  <c r="BX69" i="317" s="1"/>
  <c r="BT69" i="311"/>
  <c r="BX69" i="311" s="1"/>
  <c r="BT69" i="339"/>
  <c r="BX69" i="339" s="1"/>
  <c r="BT69" i="324"/>
  <c r="BX69" i="324" s="1"/>
  <c r="BT69" i="321"/>
  <c r="BX69" i="321" s="1"/>
  <c r="BT69" i="320"/>
  <c r="BX69" i="320" s="1"/>
  <c r="BT69" i="318"/>
  <c r="BX69" i="318" s="1"/>
  <c r="BS30" i="1"/>
  <c r="BS38" i="1"/>
  <c r="BS22" i="1"/>
  <c r="BT77" i="66"/>
  <c r="BT69" i="66"/>
  <c r="BT61" i="66"/>
  <c r="BD88" i="66"/>
  <c r="BS21" i="66" s="1"/>
  <c r="CF19" i="66"/>
  <c r="BD90" i="66"/>
  <c r="BS33" i="66" s="1"/>
  <c r="BD87" i="66"/>
  <c r="BS25" i="66" s="1"/>
  <c r="BD89" i="66"/>
  <c r="BS41" i="66" s="1"/>
  <c r="CF34" i="66"/>
  <c r="CK24" i="66" s="1"/>
  <c r="BD87" i="1"/>
  <c r="BK25" i="1" s="1"/>
  <c r="BT57" i="66"/>
  <c r="BD88" i="1"/>
  <c r="BK21" i="1" s="1"/>
  <c r="BD89" i="1"/>
  <c r="BK41" i="1" s="1"/>
  <c r="BD90" i="1"/>
  <c r="BK33" i="1" s="1"/>
  <c r="BZ79" i="327" l="1"/>
  <c r="BZ79" i="326"/>
  <c r="BX89" i="326" s="1"/>
  <c r="BX92" i="326" s="1"/>
  <c r="D26" i="30" s="1"/>
  <c r="BS77" i="357"/>
  <c r="BS77" i="356"/>
  <c r="BS77" i="353"/>
  <c r="BS77" i="352"/>
  <c r="BS77" i="351"/>
  <c r="BS77" i="347"/>
  <c r="BS77" i="343"/>
  <c r="BS77" i="342"/>
  <c r="BS77" i="340"/>
  <c r="BS77" i="346"/>
  <c r="BS77" i="344"/>
  <c r="BS77" i="336"/>
  <c r="BS77" i="335"/>
  <c r="BS77" i="333"/>
  <c r="BS77" i="330"/>
  <c r="BS77" i="358"/>
  <c r="BS77" i="355"/>
  <c r="BS77" i="349"/>
  <c r="BS77" i="338"/>
  <c r="BS77" i="331"/>
  <c r="BS77" i="354"/>
  <c r="BS77" i="339"/>
  <c r="BS77" i="325"/>
  <c r="BS77" i="323"/>
  <c r="BS77" i="320"/>
  <c r="BS77" i="317"/>
  <c r="BS77" i="314"/>
  <c r="BS77" i="327"/>
  <c r="BS77" i="319"/>
  <c r="BS77" i="313"/>
  <c r="BS77" i="312"/>
  <c r="BS77" i="318"/>
  <c r="BS77" i="315"/>
  <c r="BS77" i="348"/>
  <c r="BS77" i="341"/>
  <c r="BS77" i="337"/>
  <c r="BS77" i="332"/>
  <c r="BS77" i="328"/>
  <c r="BS77" i="321"/>
  <c r="BS77" i="350"/>
  <c r="BS77" i="345"/>
  <c r="BS77" i="334"/>
  <c r="BS77" i="329"/>
  <c r="BS77" i="326"/>
  <c r="BS77" i="324"/>
  <c r="BS77" i="322"/>
  <c r="BS77" i="316"/>
  <c r="BS77" i="311"/>
  <c r="BS77" i="307"/>
  <c r="BZ79" i="318"/>
  <c r="BZ79" i="307"/>
  <c r="BX89" i="307" s="1"/>
  <c r="BX92" i="307" s="1"/>
  <c r="D10" i="30" s="1"/>
  <c r="BZ79" i="320"/>
  <c r="BX89" i="320" s="1"/>
  <c r="BX92" i="320" s="1"/>
  <c r="D20" i="30" s="1"/>
  <c r="BZ79" i="324"/>
  <c r="BZ79" i="346"/>
  <c r="BZ79" i="317"/>
  <c r="BZ79" i="328"/>
  <c r="BZ79" i="342"/>
  <c r="BZ79" i="352"/>
  <c r="BZ79" i="357"/>
  <c r="BZ79" i="341"/>
  <c r="BZ79" i="345"/>
  <c r="BS69" i="356"/>
  <c r="BS69" i="352"/>
  <c r="BS69" i="350"/>
  <c r="BS69" i="348"/>
  <c r="BS69" i="346"/>
  <c r="BS69" i="339"/>
  <c r="BS69" i="338"/>
  <c r="BS69" i="337"/>
  <c r="BS69" i="336"/>
  <c r="BS69" i="330"/>
  <c r="BS69" i="355"/>
  <c r="BS69" i="351"/>
  <c r="BS69" i="347"/>
  <c r="BS69" i="345"/>
  <c r="BS69" i="340"/>
  <c r="BS69" i="334"/>
  <c r="BS69" i="332"/>
  <c r="BS69" i="331"/>
  <c r="BS69" i="358"/>
  <c r="BS69" i="357"/>
  <c r="BS69" i="354"/>
  <c r="BS69" i="353"/>
  <c r="BS69" i="349"/>
  <c r="BS69" i="342"/>
  <c r="BS69" i="341"/>
  <c r="BS69" i="333"/>
  <c r="BS69" i="343"/>
  <c r="BS69" i="335"/>
  <c r="BS69" i="324"/>
  <c r="BS69" i="321"/>
  <c r="BS69" i="320"/>
  <c r="BS69" i="318"/>
  <c r="BS69" i="326"/>
  <c r="BS69" i="322"/>
  <c r="BS69" i="316"/>
  <c r="BS69" i="315"/>
  <c r="BS69" i="329"/>
  <c r="BS69" i="327"/>
  <c r="BS69" i="325"/>
  <c r="BS69" i="323"/>
  <c r="BS69" i="344"/>
  <c r="BS69" i="328"/>
  <c r="BS69" i="319"/>
  <c r="BS69" i="317"/>
  <c r="BS69" i="314"/>
  <c r="BS69" i="313"/>
  <c r="BS69" i="312"/>
  <c r="BS69" i="311"/>
  <c r="BS69" i="307"/>
  <c r="BZ79" i="325"/>
  <c r="BZ79" i="315"/>
  <c r="BX89" i="315" s="1"/>
  <c r="BX92" i="315" s="1"/>
  <c r="D15" i="30" s="1"/>
  <c r="BZ79" i="347"/>
  <c r="BZ79" i="319"/>
  <c r="BZ79" i="338"/>
  <c r="BZ79" i="344"/>
  <c r="BZ79" i="354"/>
  <c r="BZ79" i="331"/>
  <c r="BZ79" i="333"/>
  <c r="BZ79" i="350"/>
  <c r="BS57" i="358"/>
  <c r="BS57" i="353"/>
  <c r="BS57" i="347"/>
  <c r="BS57" i="346"/>
  <c r="BS57" i="343"/>
  <c r="BS57" i="338"/>
  <c r="BS57" i="336"/>
  <c r="BS57" i="335"/>
  <c r="BS57" i="351"/>
  <c r="BS57" i="350"/>
  <c r="BS57" i="345"/>
  <c r="BS57" i="340"/>
  <c r="BS57" i="334"/>
  <c r="BS57" i="333"/>
  <c r="BS57" i="341"/>
  <c r="BS57" i="337"/>
  <c r="BS57" i="332"/>
  <c r="BS57" i="331"/>
  <c r="BS57" i="356"/>
  <c r="BS57" i="352"/>
  <c r="BS57" i="330"/>
  <c r="BS57" i="325"/>
  <c r="BS57" i="318"/>
  <c r="BS57" i="314"/>
  <c r="BS57" i="312"/>
  <c r="BS57" i="315"/>
  <c r="BS57" i="355"/>
  <c r="BS57" i="354"/>
  <c r="BS57" i="348"/>
  <c r="BS57" i="328"/>
  <c r="BS57" i="323"/>
  <c r="BS57" i="322"/>
  <c r="BS57" i="319"/>
  <c r="BS57" i="317"/>
  <c r="BS57" i="313"/>
  <c r="BS57" i="357"/>
  <c r="BS57" i="326"/>
  <c r="BS57" i="324"/>
  <c r="BS57" i="321"/>
  <c r="BS57" i="316"/>
  <c r="BS57" i="349"/>
  <c r="BS57" i="344"/>
  <c r="BS57" i="342"/>
  <c r="BS57" i="339"/>
  <c r="BS57" i="329"/>
  <c r="BS57" i="327"/>
  <c r="BS57" i="320"/>
  <c r="BS57" i="311"/>
  <c r="BS57" i="307"/>
  <c r="BZ79" i="312"/>
  <c r="BZ79" i="330"/>
  <c r="BZ79" i="329"/>
  <c r="BZ79" i="316"/>
  <c r="BZ79" i="335"/>
  <c r="BZ79" i="353"/>
  <c r="BZ79" i="322"/>
  <c r="BZ79" i="343"/>
  <c r="BZ79" i="348"/>
  <c r="BZ79" i="355"/>
  <c r="BZ79" i="332"/>
  <c r="BZ79" i="334"/>
  <c r="BZ79" i="351"/>
  <c r="BS61" i="356"/>
  <c r="BS61" i="349"/>
  <c r="BS61" i="342"/>
  <c r="BS61" i="341"/>
  <c r="BS61" i="334"/>
  <c r="BS61" i="333"/>
  <c r="BS61" i="354"/>
  <c r="BS61" i="352"/>
  <c r="BS61" i="347"/>
  <c r="BS61" i="345"/>
  <c r="BS61" i="344"/>
  <c r="BS61" i="337"/>
  <c r="BS61" i="357"/>
  <c r="BS61" i="355"/>
  <c r="BS61" i="353"/>
  <c r="BS61" i="350"/>
  <c r="BS61" i="348"/>
  <c r="BS61" i="346"/>
  <c r="BS61" i="343"/>
  <c r="BS61" i="340"/>
  <c r="BS61" i="338"/>
  <c r="BS61" i="336"/>
  <c r="BS61" i="335"/>
  <c r="BS61" i="339"/>
  <c r="BS61" i="329"/>
  <c r="BS61" i="326"/>
  <c r="BS61" i="319"/>
  <c r="BS61" i="318"/>
  <c r="BS61" i="316"/>
  <c r="BS61" i="315"/>
  <c r="BS61" i="314"/>
  <c r="BS61" i="330"/>
  <c r="BS61" i="328"/>
  <c r="BS61" i="320"/>
  <c r="BS61" i="311"/>
  <c r="BS61" i="307"/>
  <c r="BS61" i="313"/>
  <c r="BS61" i="351"/>
  <c r="BS61" i="331"/>
  <c r="BS61" i="327"/>
  <c r="BS61" i="325"/>
  <c r="BS61" i="324"/>
  <c r="BS61" i="323"/>
  <c r="BS61" i="322"/>
  <c r="BS61" i="358"/>
  <c r="BS61" i="332"/>
  <c r="BS61" i="321"/>
  <c r="BS61" i="317"/>
  <c r="BS61" i="312"/>
  <c r="CA66" i="355"/>
  <c r="CE66" i="355" s="1"/>
  <c r="CA66" i="353"/>
  <c r="CE66" i="353" s="1"/>
  <c r="CA66" i="351"/>
  <c r="CE66" i="351" s="1"/>
  <c r="CA66" i="350"/>
  <c r="CE66" i="350" s="1"/>
  <c r="CA66" i="347"/>
  <c r="CE66" i="347" s="1"/>
  <c r="CA66" i="343"/>
  <c r="CE66" i="343" s="1"/>
  <c r="CA66" i="339"/>
  <c r="CE66" i="339" s="1"/>
  <c r="CA66" i="332"/>
  <c r="CE66" i="332" s="1"/>
  <c r="CA66" i="358"/>
  <c r="CE66" i="358" s="1"/>
  <c r="CA66" i="356"/>
  <c r="CE66" i="356" s="1"/>
  <c r="CA66" i="335"/>
  <c r="CE66" i="335" s="1"/>
  <c r="CA66" i="331"/>
  <c r="CE66" i="331" s="1"/>
  <c r="CA66" i="352"/>
  <c r="CE66" i="352" s="1"/>
  <c r="CA66" i="349"/>
  <c r="CE66" i="349" s="1"/>
  <c r="CA66" i="342"/>
  <c r="CE66" i="342" s="1"/>
  <c r="CA66" i="340"/>
  <c r="CE66" i="340" s="1"/>
  <c r="CA66" i="338"/>
  <c r="CE66" i="338" s="1"/>
  <c r="CA66" i="337"/>
  <c r="CE66" i="337" s="1"/>
  <c r="CA66" i="333"/>
  <c r="CE66" i="333" s="1"/>
  <c r="CA66" i="354"/>
  <c r="CE66" i="354" s="1"/>
  <c r="CA66" i="348"/>
  <c r="CE66" i="348" s="1"/>
  <c r="CA66" i="334"/>
  <c r="CE66" i="334" s="1"/>
  <c r="CA66" i="357"/>
  <c r="CE66" i="357" s="1"/>
  <c r="CA66" i="344"/>
  <c r="CE66" i="344" s="1"/>
  <c r="CA66" i="341"/>
  <c r="CE66" i="341" s="1"/>
  <c r="CA66" i="329"/>
  <c r="CE66" i="329" s="1"/>
  <c r="CA66" i="346"/>
  <c r="CE66" i="346" s="1"/>
  <c r="CA66" i="345"/>
  <c r="CE66" i="345" s="1"/>
  <c r="CA66" i="336"/>
  <c r="CE66" i="336" s="1"/>
  <c r="CA66" i="330"/>
  <c r="CE66" i="330" s="1"/>
  <c r="BZ79" i="314"/>
  <c r="BX89" i="314" s="1"/>
  <c r="BX92" i="314" s="1"/>
  <c r="D14" i="30" s="1"/>
  <c r="BZ79" i="358"/>
  <c r="BZ79" i="311"/>
  <c r="BZ79" i="321"/>
  <c r="BZ79" i="336"/>
  <c r="BZ79" i="313"/>
  <c r="BZ79" i="323"/>
  <c r="BZ79" i="339"/>
  <c r="BZ79" i="349"/>
  <c r="BZ79" i="356"/>
  <c r="BZ79" i="337"/>
  <c r="BZ79" i="340"/>
  <c r="CA74" i="357"/>
  <c r="CE74" i="357" s="1"/>
  <c r="CA74" i="355"/>
  <c r="CE74" i="355" s="1"/>
  <c r="CA74" i="346"/>
  <c r="CE74" i="346" s="1"/>
  <c r="CA74" i="345"/>
  <c r="CE74" i="345" s="1"/>
  <c r="CA74" i="344"/>
  <c r="CE74" i="344" s="1"/>
  <c r="CA74" i="337"/>
  <c r="CE74" i="337" s="1"/>
  <c r="CA74" i="349"/>
  <c r="CE74" i="349" s="1"/>
  <c r="CA74" i="342"/>
  <c r="CE74" i="342" s="1"/>
  <c r="CA74" i="341"/>
  <c r="CE74" i="341" s="1"/>
  <c r="CA74" i="340"/>
  <c r="CE74" i="340" s="1"/>
  <c r="CA74" i="331"/>
  <c r="CE74" i="331" s="1"/>
  <c r="CA74" i="358"/>
  <c r="CE74" i="358" s="1"/>
  <c r="CA74" i="351"/>
  <c r="CE74" i="351" s="1"/>
  <c r="CA74" i="350"/>
  <c r="CE74" i="350" s="1"/>
  <c r="CA74" i="347"/>
  <c r="CE74" i="347" s="1"/>
  <c r="CA74" i="343"/>
  <c r="CE74" i="343" s="1"/>
  <c r="CA74" i="339"/>
  <c r="CE74" i="339" s="1"/>
  <c r="CA74" i="338"/>
  <c r="CE74" i="338" s="1"/>
  <c r="CA74" i="335"/>
  <c r="CE74" i="335" s="1"/>
  <c r="CA74" i="333"/>
  <c r="CE74" i="333" s="1"/>
  <c r="CA74" i="332"/>
  <c r="CE74" i="332" s="1"/>
  <c r="CA74" i="330"/>
  <c r="CE74" i="330" s="1"/>
  <c r="CA74" i="329"/>
  <c r="CE74" i="329" s="1"/>
  <c r="CA74" i="354"/>
  <c r="CE74" i="354" s="1"/>
  <c r="CA74" i="352"/>
  <c r="CE74" i="352" s="1"/>
  <c r="CA74" i="356"/>
  <c r="CE74" i="356" s="1"/>
  <c r="CA74" i="353"/>
  <c r="CE74" i="353" s="1"/>
  <c r="CA74" i="348"/>
  <c r="CE74" i="348" s="1"/>
  <c r="CA74" i="336"/>
  <c r="CE74" i="336" s="1"/>
  <c r="CA74" i="334"/>
  <c r="CE74" i="334" s="1"/>
  <c r="CA58" i="356"/>
  <c r="CE58" i="356" s="1"/>
  <c r="CA58" i="345"/>
  <c r="CE58" i="345" s="1"/>
  <c r="CA58" i="344"/>
  <c r="CE58" i="344" s="1"/>
  <c r="CA58" i="340"/>
  <c r="CE58" i="340" s="1"/>
  <c r="CE79" i="340" s="1"/>
  <c r="CA58" i="334"/>
  <c r="CE58" i="334" s="1"/>
  <c r="CA58" i="331"/>
  <c r="CE58" i="331" s="1"/>
  <c r="CA58" i="355"/>
  <c r="CE58" i="355" s="1"/>
  <c r="CA58" i="353"/>
  <c r="CE58" i="353" s="1"/>
  <c r="CA58" i="350"/>
  <c r="CE58" i="350" s="1"/>
  <c r="CA58" i="343"/>
  <c r="CE58" i="343" s="1"/>
  <c r="CE79" i="343" s="1"/>
  <c r="CA58" i="342"/>
  <c r="CE58" i="342" s="1"/>
  <c r="CA58" i="338"/>
  <c r="CE58" i="338" s="1"/>
  <c r="CA58" i="333"/>
  <c r="CE58" i="333" s="1"/>
  <c r="CA58" i="330"/>
  <c r="CE58" i="330" s="1"/>
  <c r="CA58" i="358"/>
  <c r="CE58" i="358" s="1"/>
  <c r="CA58" i="357"/>
  <c r="CE58" i="357" s="1"/>
  <c r="CA58" i="354"/>
  <c r="CE58" i="354" s="1"/>
  <c r="CA58" i="349"/>
  <c r="CE58" i="349" s="1"/>
  <c r="CA58" i="341"/>
  <c r="CE58" i="341" s="1"/>
  <c r="CE79" i="341" s="1"/>
  <c r="CA58" i="339"/>
  <c r="CE58" i="339" s="1"/>
  <c r="CA58" i="335"/>
  <c r="CE58" i="335" s="1"/>
  <c r="CA58" i="329"/>
  <c r="CE58" i="329" s="1"/>
  <c r="CA58" i="352"/>
  <c r="CE58" i="352" s="1"/>
  <c r="CE79" i="352" s="1"/>
  <c r="CA58" i="351"/>
  <c r="CE58" i="351" s="1"/>
  <c r="CA58" i="348"/>
  <c r="CE58" i="348" s="1"/>
  <c r="CA58" i="347"/>
  <c r="CE58" i="347" s="1"/>
  <c r="CA58" i="346"/>
  <c r="CE58" i="346" s="1"/>
  <c r="CE79" i="346" s="1"/>
  <c r="CA58" i="337"/>
  <c r="CE58" i="337" s="1"/>
  <c r="CA58" i="336"/>
  <c r="CE58" i="336" s="1"/>
  <c r="CA58" i="332"/>
  <c r="CE58" i="332" s="1"/>
  <c r="CA58" i="328"/>
  <c r="CE58" i="328" s="1"/>
  <c r="CA58" i="322"/>
  <c r="CE58" i="322" s="1"/>
  <c r="CA58" i="318"/>
  <c r="CE58" i="318" s="1"/>
  <c r="CA58" i="317"/>
  <c r="CE58" i="317" s="1"/>
  <c r="CA58" i="315"/>
  <c r="CE58" i="315" s="1"/>
  <c r="CA58" i="307"/>
  <c r="CE58" i="307" s="1"/>
  <c r="CA58" i="327"/>
  <c r="CE58" i="327" s="1"/>
  <c r="CA58" i="326"/>
  <c r="CE58" i="326" s="1"/>
  <c r="CA58" i="325"/>
  <c r="CE58" i="325" s="1"/>
  <c r="CA58" i="319"/>
  <c r="CE58" i="319" s="1"/>
  <c r="CA58" i="312"/>
  <c r="CE58" i="312" s="1"/>
  <c r="CA58" i="323"/>
  <c r="CE58" i="323" s="1"/>
  <c r="CA58" i="321"/>
  <c r="CE58" i="321" s="1"/>
  <c r="CA58" i="324"/>
  <c r="CE58" i="324" s="1"/>
  <c r="CA58" i="316"/>
  <c r="CE58" i="316" s="1"/>
  <c r="CA58" i="313"/>
  <c r="CE58" i="313" s="1"/>
  <c r="CA58" i="311"/>
  <c r="CE58" i="311" s="1"/>
  <c r="CA58" i="320"/>
  <c r="CE58" i="320" s="1"/>
  <c r="CA58" i="314"/>
  <c r="CE58" i="314" s="1"/>
  <c r="CA74" i="314"/>
  <c r="CE74" i="314" s="1"/>
  <c r="CA74" i="313"/>
  <c r="CE74" i="313" s="1"/>
  <c r="CA74" i="311"/>
  <c r="CE74" i="311" s="1"/>
  <c r="CA74" i="326"/>
  <c r="CE74" i="326" s="1"/>
  <c r="CA74" i="322"/>
  <c r="CE74" i="322" s="1"/>
  <c r="CA74" i="327"/>
  <c r="CE74" i="327" s="1"/>
  <c r="CA74" i="324"/>
  <c r="CE74" i="324" s="1"/>
  <c r="CA74" i="323"/>
  <c r="CE74" i="323" s="1"/>
  <c r="CA74" i="321"/>
  <c r="CE74" i="321" s="1"/>
  <c r="CA74" i="316"/>
  <c r="CE74" i="316" s="1"/>
  <c r="CA74" i="320"/>
  <c r="CE74" i="320" s="1"/>
  <c r="CA74" i="319"/>
  <c r="CE74" i="319" s="1"/>
  <c r="CA74" i="318"/>
  <c r="CE74" i="318" s="1"/>
  <c r="CA74" i="328"/>
  <c r="CE74" i="328" s="1"/>
  <c r="CA74" i="325"/>
  <c r="CE74" i="325" s="1"/>
  <c r="CA74" i="315"/>
  <c r="CE74" i="315" s="1"/>
  <c r="CA74" i="312"/>
  <c r="CE74" i="312" s="1"/>
  <c r="CA74" i="317"/>
  <c r="CE74" i="317" s="1"/>
  <c r="CA74" i="307"/>
  <c r="CE74" i="307" s="1"/>
  <c r="CA66" i="328"/>
  <c r="CE66" i="328" s="1"/>
  <c r="CA66" i="314"/>
  <c r="CE66" i="314" s="1"/>
  <c r="CA66" i="327"/>
  <c r="CE66" i="327" s="1"/>
  <c r="CA66" i="321"/>
  <c r="CE66" i="321" s="1"/>
  <c r="CA66" i="320"/>
  <c r="CE66" i="320" s="1"/>
  <c r="CA66" i="319"/>
  <c r="CE66" i="319" s="1"/>
  <c r="CA66" i="326"/>
  <c r="CE66" i="326" s="1"/>
  <c r="CA66" i="325"/>
  <c r="CE66" i="325" s="1"/>
  <c r="CA66" i="324"/>
  <c r="CE66" i="324" s="1"/>
  <c r="CA66" i="323"/>
  <c r="CE66" i="323" s="1"/>
  <c r="CA66" i="322"/>
  <c r="CE66" i="322" s="1"/>
  <c r="CA66" i="317"/>
  <c r="CE66" i="317" s="1"/>
  <c r="CA66" i="315"/>
  <c r="CE66" i="315" s="1"/>
  <c r="CA66" i="313"/>
  <c r="CE66" i="313" s="1"/>
  <c r="CA66" i="312"/>
  <c r="CE66" i="312" s="1"/>
  <c r="CA66" i="311"/>
  <c r="CE66" i="311" s="1"/>
  <c r="CA66" i="307"/>
  <c r="CE66" i="307" s="1"/>
  <c r="CA66" i="318"/>
  <c r="CE66" i="318" s="1"/>
  <c r="CA66" i="316"/>
  <c r="CE66" i="316" s="1"/>
  <c r="CA59" i="66"/>
  <c r="CA75" i="66"/>
  <c r="BS77" i="66"/>
  <c r="BS69" i="66"/>
  <c r="BS61" i="66"/>
  <c r="BX77" i="66"/>
  <c r="BX76" i="66"/>
  <c r="CA51" i="66"/>
  <c r="CA66" i="66"/>
  <c r="CA58" i="66"/>
  <c r="BX57" i="66"/>
  <c r="BX49" i="66"/>
  <c r="BX68" i="66"/>
  <c r="BX60" i="66"/>
  <c r="BX52" i="66"/>
  <c r="BX69" i="66"/>
  <c r="BX61" i="66"/>
  <c r="BX72" i="66"/>
  <c r="BX64" i="66"/>
  <c r="BX56" i="66"/>
  <c r="BX48" i="66"/>
  <c r="BS53" i="66"/>
  <c r="BT53" i="66"/>
  <c r="BX53" i="66" s="1"/>
  <c r="BS65" i="66"/>
  <c r="BS73" i="66"/>
  <c r="BT73" i="66"/>
  <c r="BX73" i="66" s="1"/>
  <c r="BT65" i="66"/>
  <c r="BX65" i="66" s="1"/>
  <c r="CE79" i="330" l="1"/>
  <c r="CE79" i="345"/>
  <c r="CE79" i="335"/>
  <c r="CE79" i="336"/>
  <c r="CE79" i="338"/>
  <c r="CE79" i="337"/>
  <c r="CE79" i="348"/>
  <c r="CE79" i="354"/>
  <c r="CE79" i="333"/>
  <c r="CE79" i="350"/>
  <c r="CE79" i="334"/>
  <c r="CE79" i="356"/>
  <c r="CE79" i="358"/>
  <c r="CE79" i="342"/>
  <c r="CE79" i="355"/>
  <c r="CE79" i="344"/>
  <c r="CE79" i="332"/>
  <c r="CE79" i="347"/>
  <c r="CE79" i="329"/>
  <c r="CE79" i="349"/>
  <c r="CE79" i="331"/>
  <c r="CE79" i="351"/>
  <c r="CE79" i="339"/>
  <c r="CE79" i="357"/>
  <c r="CE79" i="353"/>
  <c r="CE79" i="319"/>
  <c r="CE79" i="313"/>
  <c r="CE79" i="323"/>
  <c r="CE79" i="326"/>
  <c r="CE79" i="317"/>
  <c r="CE79" i="314"/>
  <c r="CE79" i="316"/>
  <c r="CE79" i="312"/>
  <c r="BX89" i="312" s="1"/>
  <c r="BX92" i="312" s="1"/>
  <c r="D12" i="30" s="1"/>
  <c r="CE79" i="327"/>
  <c r="BX89" i="327" s="1"/>
  <c r="BX92" i="327" s="1"/>
  <c r="D9" i="30" s="1"/>
  <c r="CE79" i="318"/>
  <c r="BX89" i="318" s="1"/>
  <c r="BX92" i="318" s="1"/>
  <c r="D18" i="30" s="1"/>
  <c r="CE79" i="320"/>
  <c r="CE79" i="324"/>
  <c r="CE79" i="307"/>
  <c r="CE79" i="322"/>
  <c r="CE79" i="311"/>
  <c r="BX89" i="311" s="1"/>
  <c r="BX92" i="311" s="1"/>
  <c r="D11" i="30" s="1"/>
  <c r="CE79" i="321"/>
  <c r="BX89" i="321" s="1"/>
  <c r="BX92" i="321" s="1"/>
  <c r="D21" i="30" s="1"/>
  <c r="CE79" i="325"/>
  <c r="BX89" i="325" s="1"/>
  <c r="BX92" i="325" s="1"/>
  <c r="D25" i="30" s="1"/>
  <c r="CE79" i="315"/>
  <c r="CE79" i="328"/>
  <c r="BS57" i="66"/>
  <c r="BX19" i="1"/>
  <c r="BX34" i="1"/>
  <c r="CE66" i="66"/>
  <c r="CE67" i="66"/>
  <c r="CE50" i="66"/>
  <c r="CE59" i="66"/>
  <c r="CE75" i="66"/>
  <c r="CE51" i="66"/>
  <c r="CE58" i="66"/>
  <c r="CA74" i="66"/>
  <c r="CE74" i="66" s="1"/>
  <c r="BX35" i="1"/>
  <c r="BX18" i="1"/>
  <c r="CF70" i="356" l="1"/>
  <c r="CJ70" i="356" s="1"/>
  <c r="CF70" i="354"/>
  <c r="CJ70" i="354" s="1"/>
  <c r="CF70" i="353"/>
  <c r="CJ70" i="353" s="1"/>
  <c r="CF70" i="351"/>
  <c r="CJ70" i="351" s="1"/>
  <c r="CF70" i="347"/>
  <c r="CJ70" i="347" s="1"/>
  <c r="CF70" i="344"/>
  <c r="CJ70" i="344" s="1"/>
  <c r="CF70" i="336"/>
  <c r="CJ70" i="336" s="1"/>
  <c r="CF70" i="332"/>
  <c r="CJ70" i="332" s="1"/>
  <c r="CF70" i="330"/>
  <c r="CJ70" i="330" s="1"/>
  <c r="CF70" i="357"/>
  <c r="CJ70" i="357" s="1"/>
  <c r="CF70" i="349"/>
  <c r="CJ70" i="349" s="1"/>
  <c r="CF70" i="342"/>
  <c r="CJ70" i="342" s="1"/>
  <c r="CF70" i="340"/>
  <c r="CJ70" i="340" s="1"/>
  <c r="CF70" i="335"/>
  <c r="CJ70" i="335" s="1"/>
  <c r="CF70" i="331"/>
  <c r="CJ70" i="331" s="1"/>
  <c r="CF70" i="358"/>
  <c r="CJ70" i="358" s="1"/>
  <c r="CF70" i="355"/>
  <c r="CJ70" i="355" s="1"/>
  <c r="CF70" i="352"/>
  <c r="CJ70" i="352" s="1"/>
  <c r="CF70" i="346"/>
  <c r="CJ70" i="346" s="1"/>
  <c r="CF70" i="345"/>
  <c r="CJ70" i="345" s="1"/>
  <c r="CF70" i="343"/>
  <c r="CJ70" i="343" s="1"/>
  <c r="CF70" i="341"/>
  <c r="CJ70" i="341" s="1"/>
  <c r="CF70" i="333"/>
  <c r="CJ70" i="333" s="1"/>
  <c r="CF70" i="338"/>
  <c r="CJ70" i="338" s="1"/>
  <c r="CF70" i="350"/>
  <c r="CJ70" i="350" s="1"/>
  <c r="CF70" i="348"/>
  <c r="CJ70" i="348" s="1"/>
  <c r="CF70" i="337"/>
  <c r="CJ70" i="337" s="1"/>
  <c r="CF70" i="334"/>
  <c r="CJ70" i="334" s="1"/>
  <c r="CF70" i="329"/>
  <c r="CJ70" i="329" s="1"/>
  <c r="CF70" i="339"/>
  <c r="CJ70" i="339" s="1"/>
  <c r="CF71" i="358"/>
  <c r="CJ71" i="358" s="1"/>
  <c r="CF71" i="354"/>
  <c r="CJ71" i="354" s="1"/>
  <c r="CF71" i="352"/>
  <c r="CJ71" i="352" s="1"/>
  <c r="CF71" i="347"/>
  <c r="CJ71" i="347" s="1"/>
  <c r="CF71" i="346"/>
  <c r="CJ71" i="346" s="1"/>
  <c r="CF71" i="342"/>
  <c r="CJ71" i="342" s="1"/>
  <c r="CF71" i="339"/>
  <c r="CJ71" i="339" s="1"/>
  <c r="CF71" i="337"/>
  <c r="CJ71" i="337" s="1"/>
  <c r="CF71" i="334"/>
  <c r="CJ71" i="334" s="1"/>
  <c r="CF71" i="330"/>
  <c r="CJ71" i="330" s="1"/>
  <c r="CF71" i="329"/>
  <c r="CJ71" i="329" s="1"/>
  <c r="CF71" i="355"/>
  <c r="CJ71" i="355" s="1"/>
  <c r="CF71" i="344"/>
  <c r="CJ71" i="344" s="1"/>
  <c r="CF71" i="357"/>
  <c r="CJ71" i="357" s="1"/>
  <c r="CF71" i="353"/>
  <c r="CJ71" i="353" s="1"/>
  <c r="CF71" i="351"/>
  <c r="CJ71" i="351" s="1"/>
  <c r="CF71" i="350"/>
  <c r="CJ71" i="350" s="1"/>
  <c r="CF71" i="341"/>
  <c r="CJ71" i="341" s="1"/>
  <c r="CF71" i="336"/>
  <c r="CJ71" i="336" s="1"/>
  <c r="CF71" i="333"/>
  <c r="CJ71" i="333" s="1"/>
  <c r="CF71" i="332"/>
  <c r="CJ71" i="332" s="1"/>
  <c r="CF71" i="345"/>
  <c r="CJ71" i="345" s="1"/>
  <c r="CF71" i="343"/>
  <c r="CJ71" i="343" s="1"/>
  <c r="CF71" i="356"/>
  <c r="CJ71" i="356" s="1"/>
  <c r="CF71" i="349"/>
  <c r="CJ71" i="349" s="1"/>
  <c r="CF71" i="348"/>
  <c r="CJ71" i="348" s="1"/>
  <c r="CF71" i="340"/>
  <c r="CJ71" i="340" s="1"/>
  <c r="CF71" i="338"/>
  <c r="CJ71" i="338" s="1"/>
  <c r="CF71" i="331"/>
  <c r="CJ71" i="331" s="1"/>
  <c r="CF71" i="335"/>
  <c r="CJ71" i="335" s="1"/>
  <c r="CF54" i="357"/>
  <c r="CJ54" i="357" s="1"/>
  <c r="CF54" i="354"/>
  <c r="CJ54" i="354" s="1"/>
  <c r="CF54" i="346"/>
  <c r="CJ54" i="346" s="1"/>
  <c r="CF54" i="344"/>
  <c r="CJ54" i="344" s="1"/>
  <c r="CF54" i="340"/>
  <c r="CJ54" i="340" s="1"/>
  <c r="CF54" i="338"/>
  <c r="CJ54" i="338" s="1"/>
  <c r="CF54" i="337"/>
  <c r="CJ54" i="337" s="1"/>
  <c r="CF54" i="336"/>
  <c r="CJ54" i="336" s="1"/>
  <c r="CF54" i="331"/>
  <c r="CJ54" i="331" s="1"/>
  <c r="CF54" i="329"/>
  <c r="CJ54" i="329" s="1"/>
  <c r="CF54" i="352"/>
  <c r="CJ54" i="352" s="1"/>
  <c r="CF54" i="350"/>
  <c r="CJ54" i="350" s="1"/>
  <c r="CF54" i="353"/>
  <c r="CJ54" i="353" s="1"/>
  <c r="CF54" i="351"/>
  <c r="CJ54" i="351" s="1"/>
  <c r="CF54" i="343"/>
  <c r="CJ54" i="343" s="1"/>
  <c r="CF54" i="332"/>
  <c r="CJ54" i="332" s="1"/>
  <c r="CF54" i="345"/>
  <c r="CJ54" i="345" s="1"/>
  <c r="CF54" i="339"/>
  <c r="CJ54" i="339" s="1"/>
  <c r="CF54" i="333"/>
  <c r="CJ54" i="333" s="1"/>
  <c r="CF54" i="358"/>
  <c r="CJ54" i="358" s="1"/>
  <c r="CF54" i="355"/>
  <c r="CJ54" i="355" s="1"/>
  <c r="CF54" i="347"/>
  <c r="CJ54" i="347" s="1"/>
  <c r="CF54" i="342"/>
  <c r="CJ54" i="342" s="1"/>
  <c r="CF54" i="341"/>
  <c r="CJ54" i="341" s="1"/>
  <c r="CF54" i="334"/>
  <c r="CJ54" i="334" s="1"/>
  <c r="CF54" i="356"/>
  <c r="CJ54" i="356" s="1"/>
  <c r="CF54" i="349"/>
  <c r="CJ54" i="349" s="1"/>
  <c r="CF54" i="348"/>
  <c r="CJ54" i="348" s="1"/>
  <c r="CF54" i="335"/>
  <c r="CJ54" i="335" s="1"/>
  <c r="CF54" i="330"/>
  <c r="CJ54" i="330" s="1"/>
  <c r="CF55" i="358"/>
  <c r="CJ55" i="358" s="1"/>
  <c r="CF55" i="356"/>
  <c r="CJ55" i="356" s="1"/>
  <c r="CF55" i="348"/>
  <c r="CJ55" i="348" s="1"/>
  <c r="CF55" i="345"/>
  <c r="CJ55" i="345" s="1"/>
  <c r="CF55" i="344"/>
  <c r="CJ55" i="344" s="1"/>
  <c r="CF55" i="343"/>
  <c r="CJ55" i="343" s="1"/>
  <c r="CF55" i="342"/>
  <c r="CJ55" i="342" s="1"/>
  <c r="CF55" i="337"/>
  <c r="CJ55" i="337" s="1"/>
  <c r="CF55" i="335"/>
  <c r="CJ55" i="335" s="1"/>
  <c r="CF55" i="332"/>
  <c r="CJ55" i="332" s="1"/>
  <c r="CF55" i="357"/>
  <c r="CJ55" i="357" s="1"/>
  <c r="CF55" i="349"/>
  <c r="CJ55" i="349" s="1"/>
  <c r="CF55" i="347"/>
  <c r="CJ55" i="347" s="1"/>
  <c r="CF55" i="341"/>
  <c r="CJ55" i="341" s="1"/>
  <c r="CF55" i="338"/>
  <c r="CJ55" i="338" s="1"/>
  <c r="CF55" i="336"/>
  <c r="CJ55" i="336" s="1"/>
  <c r="CF55" i="333"/>
  <c r="CJ55" i="333" s="1"/>
  <c r="CF55" i="331"/>
  <c r="CJ55" i="331" s="1"/>
  <c r="CF55" i="330"/>
  <c r="CJ55" i="330" s="1"/>
  <c r="CF55" i="355"/>
  <c r="CJ55" i="355" s="1"/>
  <c r="CF55" i="351"/>
  <c r="CJ55" i="351" s="1"/>
  <c r="CF55" i="346"/>
  <c r="CJ55" i="346" s="1"/>
  <c r="CF55" i="340"/>
  <c r="CJ55" i="340" s="1"/>
  <c r="CJ79" i="340" s="1"/>
  <c r="CF55" i="339"/>
  <c r="CJ55" i="339" s="1"/>
  <c r="CF55" i="334"/>
  <c r="CJ55" i="334" s="1"/>
  <c r="CF55" i="354"/>
  <c r="CJ55" i="354" s="1"/>
  <c r="CF55" i="353"/>
  <c r="CJ55" i="353" s="1"/>
  <c r="CF55" i="352"/>
  <c r="CJ55" i="352" s="1"/>
  <c r="CF55" i="350"/>
  <c r="CJ55" i="350" s="1"/>
  <c r="CF55" i="329"/>
  <c r="CJ55" i="329" s="1"/>
  <c r="CF55" i="327"/>
  <c r="CJ55" i="327" s="1"/>
  <c r="CF55" i="320"/>
  <c r="CJ55" i="320" s="1"/>
  <c r="CF55" i="325"/>
  <c r="CJ55" i="325" s="1"/>
  <c r="CF55" i="321"/>
  <c r="CJ55" i="321" s="1"/>
  <c r="CF55" i="316"/>
  <c r="CJ55" i="316" s="1"/>
  <c r="CF55" i="315"/>
  <c r="CJ55" i="315" s="1"/>
  <c r="CF55" i="313"/>
  <c r="CJ55" i="313" s="1"/>
  <c r="CF55" i="312"/>
  <c r="CJ55" i="312" s="1"/>
  <c r="CF55" i="328"/>
  <c r="CJ55" i="328" s="1"/>
  <c r="CF55" i="326"/>
  <c r="CJ55" i="326" s="1"/>
  <c r="CF55" i="324"/>
  <c r="CJ55" i="324" s="1"/>
  <c r="CF55" i="323"/>
  <c r="CJ55" i="323" s="1"/>
  <c r="CF55" i="322"/>
  <c r="CJ55" i="322" s="1"/>
  <c r="CF55" i="319"/>
  <c r="CJ55" i="319" s="1"/>
  <c r="CF55" i="317"/>
  <c r="CJ55" i="317" s="1"/>
  <c r="CF55" i="311"/>
  <c r="CJ55" i="311" s="1"/>
  <c r="CF55" i="318"/>
  <c r="CJ55" i="318" s="1"/>
  <c r="CF55" i="314"/>
  <c r="CJ55" i="314" s="1"/>
  <c r="CF55" i="307"/>
  <c r="CJ55" i="307" s="1"/>
  <c r="CF54" i="325"/>
  <c r="CJ54" i="325" s="1"/>
  <c r="CF54" i="324"/>
  <c r="CJ54" i="324" s="1"/>
  <c r="CF54" i="323"/>
  <c r="CJ54" i="323" s="1"/>
  <c r="CF54" i="322"/>
  <c r="CJ54" i="322" s="1"/>
  <c r="CF54" i="319"/>
  <c r="CJ54" i="319" s="1"/>
  <c r="CF54" i="317"/>
  <c r="CJ54" i="317" s="1"/>
  <c r="CF54" i="315"/>
  <c r="CJ54" i="315" s="1"/>
  <c r="CF54" i="311"/>
  <c r="CJ54" i="311" s="1"/>
  <c r="CF54" i="326"/>
  <c r="CJ54" i="326" s="1"/>
  <c r="CF54" i="318"/>
  <c r="CJ54" i="318" s="1"/>
  <c r="CF54" i="316"/>
  <c r="CJ54" i="316" s="1"/>
  <c r="CF54" i="314"/>
  <c r="CJ54" i="314" s="1"/>
  <c r="CF54" i="307"/>
  <c r="CJ54" i="307" s="1"/>
  <c r="CF54" i="328"/>
  <c r="CJ54" i="328" s="1"/>
  <c r="CF54" i="327"/>
  <c r="CJ54" i="327" s="1"/>
  <c r="CF54" i="320"/>
  <c r="CJ54" i="320" s="1"/>
  <c r="CF54" i="321"/>
  <c r="CJ54" i="321" s="1"/>
  <c r="CF54" i="312"/>
  <c r="CJ54" i="312" s="1"/>
  <c r="CF54" i="313"/>
  <c r="CJ54" i="313" s="1"/>
  <c r="CF71" i="318"/>
  <c r="CJ71" i="318" s="1"/>
  <c r="CF71" i="314"/>
  <c r="CJ71" i="314" s="1"/>
  <c r="CF71" i="326"/>
  <c r="CJ71" i="326" s="1"/>
  <c r="CF71" i="324"/>
  <c r="CJ71" i="324" s="1"/>
  <c r="CF71" i="319"/>
  <c r="CJ71" i="319" s="1"/>
  <c r="CF71" i="315"/>
  <c r="CJ71" i="315" s="1"/>
  <c r="CF71" i="307"/>
  <c r="CJ71" i="307" s="1"/>
  <c r="CF71" i="328"/>
  <c r="CJ71" i="328" s="1"/>
  <c r="CF71" i="327"/>
  <c r="CJ71" i="327" s="1"/>
  <c r="CF71" i="325"/>
  <c r="CJ71" i="325" s="1"/>
  <c r="CF71" i="321"/>
  <c r="CJ71" i="321" s="1"/>
  <c r="CF71" i="320"/>
  <c r="CJ71" i="320" s="1"/>
  <c r="CF71" i="317"/>
  <c r="CJ71" i="317" s="1"/>
  <c r="CF71" i="311"/>
  <c r="CJ71" i="311" s="1"/>
  <c r="CF71" i="323"/>
  <c r="CJ71" i="323" s="1"/>
  <c r="CF71" i="322"/>
  <c r="CJ71" i="322" s="1"/>
  <c r="CF71" i="312"/>
  <c r="CJ71" i="312" s="1"/>
  <c r="CF71" i="313"/>
  <c r="CJ71" i="313" s="1"/>
  <c r="CF71" i="316"/>
  <c r="CJ71" i="316" s="1"/>
  <c r="CF70" i="326"/>
  <c r="CJ70" i="326" s="1"/>
  <c r="CF70" i="319"/>
  <c r="CJ70" i="319" s="1"/>
  <c r="CF70" i="318"/>
  <c r="CJ70" i="318" s="1"/>
  <c r="CF70" i="307"/>
  <c r="CJ70" i="307" s="1"/>
  <c r="CF70" i="328"/>
  <c r="CJ70" i="328" s="1"/>
  <c r="CF70" i="327"/>
  <c r="CJ70" i="327" s="1"/>
  <c r="CF70" i="325"/>
  <c r="CJ70" i="325" s="1"/>
  <c r="CF70" i="324"/>
  <c r="CJ70" i="324" s="1"/>
  <c r="CF70" i="317"/>
  <c r="CJ70" i="317" s="1"/>
  <c r="CF70" i="315"/>
  <c r="CJ70" i="315" s="1"/>
  <c r="CF70" i="311"/>
  <c r="CJ70" i="311" s="1"/>
  <c r="CF70" i="323"/>
  <c r="CJ70" i="323" s="1"/>
  <c r="CF70" i="322"/>
  <c r="CJ70" i="322" s="1"/>
  <c r="CF70" i="321"/>
  <c r="CJ70" i="321" s="1"/>
  <c r="CF70" i="320"/>
  <c r="CJ70" i="320" s="1"/>
  <c r="CF70" i="313"/>
  <c r="CJ70" i="313" s="1"/>
  <c r="CF70" i="312"/>
  <c r="CJ70" i="312" s="1"/>
  <c r="CF70" i="314"/>
  <c r="CJ70" i="314" s="1"/>
  <c r="CF70" i="316"/>
  <c r="CJ70" i="316" s="1"/>
  <c r="CF70" i="66"/>
  <c r="CJ70" i="66" s="1"/>
  <c r="CC24" i="1"/>
  <c r="CC23" i="1"/>
  <c r="CF55" i="66"/>
  <c r="CJ55" i="66" s="1"/>
  <c r="CF54" i="66"/>
  <c r="CJ54" i="66" s="1"/>
  <c r="CF71" i="66"/>
  <c r="CJ71" i="66" s="1"/>
  <c r="BZ79" i="66"/>
  <c r="CE79" i="66"/>
  <c r="CJ79" i="354" l="1"/>
  <c r="CJ79" i="341"/>
  <c r="CJ79" i="353"/>
  <c r="CJ79" i="351"/>
  <c r="CJ79" i="333"/>
  <c r="CJ79" i="347"/>
  <c r="CJ79" i="338"/>
  <c r="CJ79" i="329"/>
  <c r="CJ79" i="346"/>
  <c r="CJ79" i="331"/>
  <c r="CJ79" i="332"/>
  <c r="CJ79" i="343"/>
  <c r="CJ79" i="356"/>
  <c r="CJ79" i="352"/>
  <c r="CJ79" i="339"/>
  <c r="CJ79" i="355"/>
  <c r="CJ79" i="337"/>
  <c r="CJ79" i="334"/>
  <c r="CJ79" i="335"/>
  <c r="CJ79" i="349"/>
  <c r="CJ79" i="345"/>
  <c r="CK60" i="358"/>
  <c r="CO60" i="358" s="1"/>
  <c r="CK60" i="354"/>
  <c r="CO60" i="354" s="1"/>
  <c r="CK60" i="351"/>
  <c r="CO60" i="351" s="1"/>
  <c r="CK60" i="350"/>
  <c r="CO60" i="350" s="1"/>
  <c r="CK60" i="349"/>
  <c r="CO60" i="349" s="1"/>
  <c r="CK60" i="348"/>
  <c r="CO60" i="348" s="1"/>
  <c r="CK60" i="346"/>
  <c r="CO60" i="346" s="1"/>
  <c r="CK60" i="344"/>
  <c r="CO60" i="344" s="1"/>
  <c r="CK60" i="340"/>
  <c r="CO60" i="340" s="1"/>
  <c r="CK60" i="338"/>
  <c r="CO60" i="338" s="1"/>
  <c r="CK60" i="329"/>
  <c r="CO60" i="329" s="1"/>
  <c r="CK60" i="352"/>
  <c r="CO60" i="352" s="1"/>
  <c r="CK60" i="341"/>
  <c r="CO60" i="341" s="1"/>
  <c r="CK60" i="357"/>
  <c r="CO60" i="357" s="1"/>
  <c r="CK60" i="356"/>
  <c r="CO60" i="356" s="1"/>
  <c r="CK60" i="347"/>
  <c r="CO60" i="347" s="1"/>
  <c r="CK60" i="337"/>
  <c r="CO60" i="337" s="1"/>
  <c r="CK60" i="336"/>
  <c r="CO60" i="336" s="1"/>
  <c r="CK60" i="355"/>
  <c r="CO60" i="355" s="1"/>
  <c r="CK60" i="333"/>
  <c r="CO60" i="333" s="1"/>
  <c r="CK60" i="332"/>
  <c r="CO60" i="332" s="1"/>
  <c r="CK60" i="353"/>
  <c r="CO60" i="353" s="1"/>
  <c r="CK60" i="345"/>
  <c r="CO60" i="345" s="1"/>
  <c r="CK60" i="343"/>
  <c r="CO60" i="343" s="1"/>
  <c r="CK60" i="342"/>
  <c r="CO60" i="342" s="1"/>
  <c r="CK60" i="335"/>
  <c r="CO60" i="335" s="1"/>
  <c r="CK60" i="334"/>
  <c r="CO60" i="334" s="1"/>
  <c r="CK60" i="331"/>
  <c r="CO60" i="331" s="1"/>
  <c r="CK60" i="330"/>
  <c r="CO60" i="330" s="1"/>
  <c r="CK60" i="339"/>
  <c r="CO60" i="339" s="1"/>
  <c r="CJ79" i="330"/>
  <c r="CJ79" i="357"/>
  <c r="CJ79" i="342"/>
  <c r="CJ79" i="350"/>
  <c r="CJ79" i="344"/>
  <c r="CJ79" i="358"/>
  <c r="CJ79" i="336"/>
  <c r="CJ79" i="348"/>
  <c r="CK59" i="66"/>
  <c r="CK59" i="353"/>
  <c r="CO59" i="353" s="1"/>
  <c r="CK59" i="352"/>
  <c r="CO59" i="352" s="1"/>
  <c r="CO79" i="352" s="1"/>
  <c r="CK59" i="351"/>
  <c r="CO59" i="351" s="1"/>
  <c r="CO79" i="351" s="1"/>
  <c r="CK59" i="348"/>
  <c r="CO59" i="348" s="1"/>
  <c r="CK59" i="346"/>
  <c r="CO59" i="346" s="1"/>
  <c r="CO79" i="346" s="1"/>
  <c r="CK59" i="345"/>
  <c r="CO59" i="345" s="1"/>
  <c r="CO79" i="345" s="1"/>
  <c r="CK59" i="340"/>
  <c r="CO59" i="340" s="1"/>
  <c r="CK59" i="339"/>
  <c r="CO59" i="339" s="1"/>
  <c r="CK59" i="337"/>
  <c r="CO59" i="337" s="1"/>
  <c r="CK59" i="334"/>
  <c r="CO59" i="334" s="1"/>
  <c r="CO79" i="334" s="1"/>
  <c r="CK59" i="330"/>
  <c r="CO59" i="330" s="1"/>
  <c r="CK59" i="329"/>
  <c r="CO59" i="329" s="1"/>
  <c r="CO79" i="329" s="1"/>
  <c r="CK59" i="349"/>
  <c r="CO59" i="349" s="1"/>
  <c r="CK59" i="344"/>
  <c r="CO59" i="344" s="1"/>
  <c r="CO79" i="344" s="1"/>
  <c r="CK59" i="342"/>
  <c r="CO59" i="342" s="1"/>
  <c r="CK59" i="338"/>
  <c r="CO59" i="338" s="1"/>
  <c r="CK59" i="332"/>
  <c r="CO59" i="332" s="1"/>
  <c r="CK59" i="356"/>
  <c r="CO59" i="356" s="1"/>
  <c r="CO79" i="356" s="1"/>
  <c r="CK59" i="350"/>
  <c r="CO59" i="350" s="1"/>
  <c r="CO79" i="350" s="1"/>
  <c r="CK59" i="347"/>
  <c r="CO59" i="347" s="1"/>
  <c r="CO79" i="347" s="1"/>
  <c r="CK59" i="343"/>
  <c r="CO59" i="343" s="1"/>
  <c r="CO79" i="343" s="1"/>
  <c r="CK59" i="341"/>
  <c r="CO59" i="341" s="1"/>
  <c r="CO79" i="341" s="1"/>
  <c r="CK59" i="336"/>
  <c r="CO59" i="336" s="1"/>
  <c r="CO79" i="336" s="1"/>
  <c r="CK59" i="335"/>
  <c r="CO59" i="335" s="1"/>
  <c r="CK59" i="331"/>
  <c r="CO59" i="331" s="1"/>
  <c r="CO79" i="331" s="1"/>
  <c r="CK59" i="358"/>
  <c r="CO59" i="358" s="1"/>
  <c r="CO79" i="358" s="1"/>
  <c r="CK59" i="357"/>
  <c r="CO59" i="357" s="1"/>
  <c r="CO79" i="357" s="1"/>
  <c r="CK59" i="355"/>
  <c r="CO59" i="355" s="1"/>
  <c r="CO79" i="355" s="1"/>
  <c r="CK59" i="354"/>
  <c r="CO59" i="354" s="1"/>
  <c r="CK59" i="333"/>
  <c r="CO59" i="333" s="1"/>
  <c r="CO79" i="333" s="1"/>
  <c r="CJ79" i="313"/>
  <c r="CJ79" i="327"/>
  <c r="CJ79" i="315"/>
  <c r="CJ79" i="323"/>
  <c r="CJ79" i="318"/>
  <c r="CJ79" i="312"/>
  <c r="CJ79" i="324"/>
  <c r="CJ79" i="321"/>
  <c r="CJ79" i="307"/>
  <c r="CJ79" i="326"/>
  <c r="CJ79" i="319"/>
  <c r="CJ79" i="325"/>
  <c r="CK60" i="328"/>
  <c r="CO60" i="328" s="1"/>
  <c r="CK60" i="325"/>
  <c r="CO60" i="325" s="1"/>
  <c r="CK60" i="324"/>
  <c r="CO60" i="324" s="1"/>
  <c r="CK60" i="322"/>
  <c r="CO60" i="322" s="1"/>
  <c r="CK60" i="321"/>
  <c r="CO60" i="321" s="1"/>
  <c r="CK60" i="317"/>
  <c r="CO60" i="317" s="1"/>
  <c r="CK60" i="315"/>
  <c r="CO60" i="315" s="1"/>
  <c r="CK60" i="313"/>
  <c r="CO60" i="313" s="1"/>
  <c r="CK60" i="307"/>
  <c r="CO60" i="307" s="1"/>
  <c r="CK60" i="326"/>
  <c r="CO60" i="326" s="1"/>
  <c r="CK60" i="327"/>
  <c r="CO60" i="327" s="1"/>
  <c r="CK60" i="323"/>
  <c r="CO60" i="323" s="1"/>
  <c r="CK60" i="320"/>
  <c r="CO60" i="320" s="1"/>
  <c r="CK60" i="316"/>
  <c r="CO60" i="316" s="1"/>
  <c r="CK60" i="311"/>
  <c r="CO60" i="311" s="1"/>
  <c r="CK60" i="314"/>
  <c r="CO60" i="314" s="1"/>
  <c r="CK60" i="312"/>
  <c r="CO60" i="312" s="1"/>
  <c r="CK60" i="318"/>
  <c r="CO60" i="318" s="1"/>
  <c r="CK60" i="319"/>
  <c r="CO60" i="319" s="1"/>
  <c r="CJ79" i="316"/>
  <c r="CJ79" i="328"/>
  <c r="CJ79" i="317"/>
  <c r="CK59" i="328"/>
  <c r="CO59" i="328" s="1"/>
  <c r="CK59" i="327"/>
  <c r="CO59" i="327" s="1"/>
  <c r="CK59" i="323"/>
  <c r="CO59" i="323" s="1"/>
  <c r="CK59" i="322"/>
  <c r="CO59" i="322" s="1"/>
  <c r="CK59" i="318"/>
  <c r="CO59" i="318" s="1"/>
  <c r="CK59" i="316"/>
  <c r="CO59" i="316" s="1"/>
  <c r="CK59" i="315"/>
  <c r="CO59" i="315" s="1"/>
  <c r="CK59" i="311"/>
  <c r="CO59" i="311" s="1"/>
  <c r="CK59" i="307"/>
  <c r="CO59" i="307" s="1"/>
  <c r="CK59" i="320"/>
  <c r="CO59" i="320" s="1"/>
  <c r="CK59" i="314"/>
  <c r="CO59" i="314" s="1"/>
  <c r="CK59" i="326"/>
  <c r="CO59" i="326" s="1"/>
  <c r="CO79" i="326" s="1"/>
  <c r="CK59" i="319"/>
  <c r="CO59" i="319" s="1"/>
  <c r="CO79" i="319" s="1"/>
  <c r="CK59" i="312"/>
  <c r="CO59" i="312" s="1"/>
  <c r="CK59" i="325"/>
  <c r="CO59" i="325" s="1"/>
  <c r="CK59" i="324"/>
  <c r="CO59" i="324" s="1"/>
  <c r="CK59" i="321"/>
  <c r="CO59" i="321" s="1"/>
  <c r="CK59" i="313"/>
  <c r="CO59" i="313" s="1"/>
  <c r="CO79" i="313" s="1"/>
  <c r="CK59" i="317"/>
  <c r="CO59" i="317" s="1"/>
  <c r="CJ79" i="320"/>
  <c r="CJ79" i="314"/>
  <c r="CJ79" i="311"/>
  <c r="CJ79" i="322"/>
  <c r="CK60" i="66"/>
  <c r="CO60" i="66" s="1"/>
  <c r="CI23" i="1"/>
  <c r="CO59" i="66"/>
  <c r="F12" i="30"/>
  <c r="F45" i="30"/>
  <c r="CJ79" i="66"/>
  <c r="CO79" i="342" l="1"/>
  <c r="CO79" i="330"/>
  <c r="CO79" i="340"/>
  <c r="CO79" i="314"/>
  <c r="CO79" i="323"/>
  <c r="CO79" i="354"/>
  <c r="CO79" i="332"/>
  <c r="CO79" i="349"/>
  <c r="CO79" i="337"/>
  <c r="CO79" i="322"/>
  <c r="CO79" i="338"/>
  <c r="CO79" i="348"/>
  <c r="CO79" i="321"/>
  <c r="CO79" i="328"/>
  <c r="CO79" i="307"/>
  <c r="CO79" i="353"/>
  <c r="CO79" i="335"/>
  <c r="CO79" i="339"/>
  <c r="CQ59" i="357"/>
  <c r="CS54" i="357" s="1"/>
  <c r="CS79" i="357" s="1"/>
  <c r="CQ59" i="355"/>
  <c r="CS54" i="355" s="1"/>
  <c r="CS79" i="355" s="1"/>
  <c r="CQ59" i="354"/>
  <c r="CS54" i="354" s="1"/>
  <c r="CS79" i="354" s="1"/>
  <c r="CQ59" i="341"/>
  <c r="CS54" i="341" s="1"/>
  <c r="CS79" i="341" s="1"/>
  <c r="CQ59" i="336"/>
  <c r="CS54" i="336" s="1"/>
  <c r="CS79" i="336" s="1"/>
  <c r="CQ59" i="335"/>
  <c r="CS54" i="335" s="1"/>
  <c r="CS79" i="335" s="1"/>
  <c r="CQ59" i="333"/>
  <c r="CS54" i="333" s="1"/>
  <c r="CS79" i="333" s="1"/>
  <c r="CQ59" i="331"/>
  <c r="CS54" i="331" s="1"/>
  <c r="CS79" i="331" s="1"/>
  <c r="CQ59" i="358"/>
  <c r="CS54" i="358" s="1"/>
  <c r="CS79" i="358" s="1"/>
  <c r="CQ59" i="353"/>
  <c r="CS54" i="353" s="1"/>
  <c r="CS79" i="353" s="1"/>
  <c r="CQ59" i="352"/>
  <c r="CS54" i="352" s="1"/>
  <c r="CS79" i="352" s="1"/>
  <c r="CQ59" i="351"/>
  <c r="CS54" i="351" s="1"/>
  <c r="CS79" i="351" s="1"/>
  <c r="CQ59" i="348"/>
  <c r="CS54" i="348" s="1"/>
  <c r="CS79" i="348" s="1"/>
  <c r="CQ59" i="346"/>
  <c r="CS54" i="346" s="1"/>
  <c r="CS79" i="346" s="1"/>
  <c r="CQ59" i="345"/>
  <c r="CS54" i="345" s="1"/>
  <c r="CS79" i="345" s="1"/>
  <c r="CQ59" i="337"/>
  <c r="CS54" i="337" s="1"/>
  <c r="CS79" i="337" s="1"/>
  <c r="CQ59" i="349"/>
  <c r="CS54" i="349" s="1"/>
  <c r="CS79" i="349" s="1"/>
  <c r="CQ59" i="344"/>
  <c r="CS54" i="344" s="1"/>
  <c r="CS79" i="344" s="1"/>
  <c r="CQ59" i="342"/>
  <c r="CS54" i="342" s="1"/>
  <c r="CS79" i="342" s="1"/>
  <c r="CQ59" i="340"/>
  <c r="CS54" i="340" s="1"/>
  <c r="CS79" i="340" s="1"/>
  <c r="CQ59" i="339"/>
  <c r="CS54" i="339" s="1"/>
  <c r="CS79" i="339" s="1"/>
  <c r="CQ59" i="338"/>
  <c r="CS54" i="338" s="1"/>
  <c r="CS79" i="338" s="1"/>
  <c r="CQ59" i="334"/>
  <c r="CS54" i="334" s="1"/>
  <c r="CS79" i="334" s="1"/>
  <c r="CQ59" i="330"/>
  <c r="CS54" i="330" s="1"/>
  <c r="CS79" i="330" s="1"/>
  <c r="CQ59" i="329"/>
  <c r="CS54" i="329" s="1"/>
  <c r="CS79" i="329" s="1"/>
  <c r="CQ59" i="356"/>
  <c r="CS54" i="356" s="1"/>
  <c r="CS79" i="356" s="1"/>
  <c r="CQ59" i="350"/>
  <c r="CS54" i="350" s="1"/>
  <c r="CS79" i="350" s="1"/>
  <c r="CQ59" i="347"/>
  <c r="CS54" i="347" s="1"/>
  <c r="CS79" i="347" s="1"/>
  <c r="CQ59" i="343"/>
  <c r="CS54" i="343" s="1"/>
  <c r="CS79" i="343" s="1"/>
  <c r="CQ59" i="332"/>
  <c r="CS54" i="332" s="1"/>
  <c r="CS79" i="332" s="1"/>
  <c r="CO79" i="312"/>
  <c r="CO79" i="320"/>
  <c r="CO79" i="318"/>
  <c r="CO79" i="324"/>
  <c r="CO79" i="311"/>
  <c r="CO79" i="317"/>
  <c r="CO79" i="325"/>
  <c r="CO79" i="315"/>
  <c r="CQ59" i="319"/>
  <c r="CS54" i="319" s="1"/>
  <c r="CS79" i="319" s="1"/>
  <c r="CQ59" i="312"/>
  <c r="CS54" i="312" s="1"/>
  <c r="CS79" i="312" s="1"/>
  <c r="CQ59" i="326"/>
  <c r="CS54" i="326" s="1"/>
  <c r="CS79" i="326" s="1"/>
  <c r="CQ59" i="325"/>
  <c r="CS54" i="325" s="1"/>
  <c r="CS79" i="325" s="1"/>
  <c r="CQ59" i="324"/>
  <c r="CS54" i="324" s="1"/>
  <c r="CS79" i="324" s="1"/>
  <c r="CQ59" i="321"/>
  <c r="CS54" i="321" s="1"/>
  <c r="CS79" i="321" s="1"/>
  <c r="CQ59" i="317"/>
  <c r="CS54" i="317" s="1"/>
  <c r="CS79" i="317" s="1"/>
  <c r="CQ59" i="313"/>
  <c r="CS54" i="313" s="1"/>
  <c r="CS79" i="313" s="1"/>
  <c r="CQ59" i="307"/>
  <c r="CS54" i="307" s="1"/>
  <c r="CS79" i="307" s="1"/>
  <c r="CQ59" i="328"/>
  <c r="CS54" i="328" s="1"/>
  <c r="CS79" i="328" s="1"/>
  <c r="CQ59" i="327"/>
  <c r="CS54" i="327" s="1"/>
  <c r="CS79" i="327" s="1"/>
  <c r="CQ59" i="323"/>
  <c r="CS54" i="323" s="1"/>
  <c r="CS79" i="323" s="1"/>
  <c r="CQ59" i="322"/>
  <c r="CS54" i="322" s="1"/>
  <c r="CS79" i="322" s="1"/>
  <c r="CQ59" i="318"/>
  <c r="CS54" i="318" s="1"/>
  <c r="CS79" i="318" s="1"/>
  <c r="CQ59" i="316"/>
  <c r="CS54" i="316" s="1"/>
  <c r="CS79" i="316" s="1"/>
  <c r="CQ59" i="315"/>
  <c r="CS54" i="315" s="1"/>
  <c r="CS79" i="315" s="1"/>
  <c r="CQ59" i="311"/>
  <c r="CS54" i="311" s="1"/>
  <c r="CS79" i="311" s="1"/>
  <c r="CQ59" i="320"/>
  <c r="CS54" i="320" s="1"/>
  <c r="CS79" i="320" s="1"/>
  <c r="CQ59" i="314"/>
  <c r="CS54" i="314" s="1"/>
  <c r="CS79" i="314" s="1"/>
  <c r="CO79" i="316"/>
  <c r="CO79" i="327"/>
  <c r="F9" i="30"/>
  <c r="F8" i="30"/>
  <c r="F15" i="30"/>
  <c r="F37" i="30"/>
  <c r="CQ59" i="66"/>
  <c r="CS54" i="66" s="1"/>
  <c r="CS79" i="66" s="1"/>
  <c r="F41" i="30"/>
  <c r="F23" i="30"/>
  <c r="F31" i="30"/>
  <c r="CO79" i="66"/>
  <c r="F43" i="30"/>
  <c r="F56" i="30"/>
  <c r="F53" i="30"/>
  <c r="F47" i="30"/>
  <c r="F52" i="30"/>
  <c r="F33" i="30"/>
  <c r="F54" i="30"/>
  <c r="F42" i="30"/>
  <c r="F35" i="30"/>
  <c r="F14" i="30"/>
  <c r="F13" i="30"/>
  <c r="F40" i="30"/>
  <c r="F55" i="30"/>
  <c r="F51" i="30"/>
  <c r="F44" i="30"/>
  <c r="F25" i="30"/>
  <c r="F24" i="30" l="1"/>
  <c r="BX89" i="66"/>
  <c r="BX92" i="66" s="1"/>
  <c r="D7" i="30" s="1"/>
  <c r="F7" i="30" s="1"/>
  <c r="F39" i="30"/>
  <c r="F28" i="30"/>
  <c r="F30" i="30"/>
  <c r="F19" i="30"/>
  <c r="F18" i="30"/>
  <c r="F38" i="30"/>
  <c r="F34" i="30"/>
  <c r="F10" i="30"/>
  <c r="F32" i="30"/>
  <c r="F21" i="30"/>
  <c r="F46" i="30"/>
  <c r="F50" i="30"/>
  <c r="F16" i="30"/>
  <c r="F20" i="30"/>
  <c r="F17" i="30"/>
  <c r="F29" i="30"/>
  <c r="F22" i="30"/>
  <c r="F26" i="30"/>
  <c r="F48" i="30"/>
  <c r="F11" i="30"/>
  <c r="BY4" i="66"/>
  <c r="F36" i="30" l="1"/>
  <c r="F49" i="30"/>
  <c r="F27" i="30"/>
  <c r="G12" i="30" s="1"/>
  <c r="G25" i="30"/>
  <c r="G38" i="30"/>
  <c r="G52" i="30" l="1"/>
  <c r="G28" i="30"/>
  <c r="G51" i="30"/>
  <c r="G50" i="30"/>
  <c r="G48" i="30"/>
  <c r="G19" i="30"/>
  <c r="G23" i="30"/>
  <c r="G29" i="30"/>
  <c r="G39" i="30"/>
  <c r="G56" i="30"/>
  <c r="G7" i="30"/>
  <c r="G41" i="30"/>
  <c r="G30" i="30"/>
  <c r="G46" i="30"/>
  <c r="G43" i="30"/>
  <c r="G16" i="30"/>
  <c r="G54" i="30"/>
  <c r="G32" i="30"/>
  <c r="G31" i="30"/>
  <c r="G33" i="30"/>
  <c r="G11" i="30"/>
  <c r="G36" i="30"/>
  <c r="G53" i="30"/>
  <c r="G49" i="30"/>
  <c r="G42" i="30"/>
  <c r="G20" i="30"/>
  <c r="G34" i="30"/>
  <c r="G40" i="30"/>
  <c r="G18" i="30"/>
  <c r="G15" i="30"/>
  <c r="G10" i="30"/>
  <c r="G24" i="30"/>
  <c r="G35" i="30"/>
  <c r="G37" i="30"/>
  <c r="G47" i="30"/>
  <c r="G21" i="30"/>
  <c r="G8" i="30"/>
  <c r="G14" i="30"/>
  <c r="G22" i="30"/>
  <c r="G13" i="30"/>
  <c r="G17" i="30"/>
  <c r="G9" i="30"/>
  <c r="G44" i="30"/>
  <c r="G26" i="30"/>
  <c r="G55" i="30"/>
  <c r="G45" i="30"/>
  <c r="G27" i="30"/>
  <c r="H34" i="30" l="1"/>
  <c r="A34" i="145" s="1"/>
  <c r="H20" i="30"/>
  <c r="I20" i="30" s="1"/>
  <c r="C20" i="145" s="1"/>
  <c r="H55" i="30"/>
  <c r="J55" i="30" s="1"/>
  <c r="D55" i="145" s="1"/>
  <c r="H18" i="30"/>
  <c r="A18" i="145" s="1"/>
  <c r="H10" i="30"/>
  <c r="I10" i="30" s="1"/>
  <c r="C10" i="145" s="1"/>
  <c r="H50" i="30"/>
  <c r="I50" i="30" s="1"/>
  <c r="C50" i="145" s="1"/>
  <c r="H51" i="30"/>
  <c r="A51" i="145" s="1"/>
  <c r="H53" i="30"/>
  <c r="A53" i="145" s="1"/>
  <c r="H43" i="30"/>
  <c r="J43" i="30" s="1"/>
  <c r="D43" i="145" s="1"/>
  <c r="H41" i="30"/>
  <c r="I41" i="30" s="1"/>
  <c r="C41" i="145" s="1"/>
  <c r="H21" i="30"/>
  <c r="A21" i="145" s="1"/>
  <c r="H13" i="30"/>
  <c r="I13" i="30" s="1"/>
  <c r="C13" i="145" s="1"/>
  <c r="H30" i="30"/>
  <c r="J30" i="30" s="1"/>
  <c r="D30" i="145" s="1"/>
  <c r="H15" i="30"/>
  <c r="I15" i="30" s="1"/>
  <c r="C15" i="145" s="1"/>
  <c r="H33" i="30"/>
  <c r="I33" i="30" s="1"/>
  <c r="C33" i="145" s="1"/>
  <c r="H19" i="30"/>
  <c r="I19" i="30" s="1"/>
  <c r="C19" i="145" s="1"/>
  <c r="H22" i="30"/>
  <c r="J22" i="30" s="1"/>
  <c r="D22" i="145" s="1"/>
  <c r="H49" i="30"/>
  <c r="A49" i="145" s="1"/>
  <c r="H14" i="30"/>
  <c r="J14" i="30" s="1"/>
  <c r="D14" i="145" s="1"/>
  <c r="H40" i="30"/>
  <c r="A40" i="145" s="1"/>
  <c r="H24" i="30"/>
  <c r="J24" i="30" s="1"/>
  <c r="D24" i="145" s="1"/>
  <c r="H48" i="30"/>
  <c r="J48" i="30" s="1"/>
  <c r="D48" i="145" s="1"/>
  <c r="H29" i="30"/>
  <c r="A29" i="145" s="1"/>
  <c r="H42" i="30"/>
  <c r="A42" i="145" s="1"/>
  <c r="H38" i="30"/>
  <c r="A38" i="145" s="1"/>
  <c r="H23" i="30"/>
  <c r="J23" i="30" s="1"/>
  <c r="D23" i="145" s="1"/>
  <c r="H12" i="30"/>
  <c r="J12" i="30" s="1"/>
  <c r="D12" i="145" s="1"/>
  <c r="H25" i="30"/>
  <c r="I25" i="30" s="1"/>
  <c r="C25" i="145" s="1"/>
  <c r="H7" i="30"/>
  <c r="A7" i="145" s="1"/>
  <c r="B7" i="145" s="1"/>
  <c r="H17" i="30"/>
  <c r="J17" i="30" s="1"/>
  <c r="D17" i="145" s="1"/>
  <c r="H9" i="30"/>
  <c r="A9" i="145" s="1"/>
  <c r="H35" i="30"/>
  <c r="J35" i="30" s="1"/>
  <c r="D35" i="145" s="1"/>
  <c r="H56" i="30"/>
  <c r="A56" i="145" s="1"/>
  <c r="H39" i="30"/>
  <c r="A39" i="145" s="1"/>
  <c r="H16" i="30"/>
  <c r="I16" i="30" s="1"/>
  <c r="C16" i="145" s="1"/>
  <c r="H31" i="30"/>
  <c r="I31" i="30" s="1"/>
  <c r="C31" i="145" s="1"/>
  <c r="H26" i="30"/>
  <c r="A26" i="145" s="1"/>
  <c r="H36" i="30"/>
  <c r="A36" i="145" s="1"/>
  <c r="H32" i="30"/>
  <c r="J32" i="30" s="1"/>
  <c r="D32" i="145" s="1"/>
  <c r="H37" i="30"/>
  <c r="I37" i="30" s="1"/>
  <c r="C37" i="145" s="1"/>
  <c r="H27" i="30"/>
  <c r="I27" i="30" s="1"/>
  <c r="C27" i="145" s="1"/>
  <c r="H44" i="30"/>
  <c r="A44" i="145" s="1"/>
  <c r="H47" i="30"/>
  <c r="A47" i="145" s="1"/>
  <c r="H54" i="30"/>
  <c r="A54" i="145" s="1"/>
  <c r="B54" i="145" s="1"/>
  <c r="H52" i="30"/>
  <c r="A52" i="145" s="1"/>
  <c r="B52" i="145" s="1"/>
  <c r="H28" i="30"/>
  <c r="J28" i="30" s="1"/>
  <c r="D28" i="145" s="1"/>
  <c r="H45" i="30"/>
  <c r="A45" i="145" s="1"/>
  <c r="H8" i="30"/>
  <c r="J8" i="30" s="1"/>
  <c r="D8" i="145" s="1"/>
  <c r="H11" i="30"/>
  <c r="I11" i="30" s="1"/>
  <c r="C11" i="145" s="1"/>
  <c r="H46" i="30"/>
  <c r="A46" i="145" s="1"/>
  <c r="I53" i="30"/>
  <c r="C53" i="145" s="1"/>
  <c r="J34" i="30"/>
  <c r="D34" i="145" s="1"/>
  <c r="I55" i="30"/>
  <c r="C55" i="145" s="1"/>
  <c r="A55" i="145"/>
  <c r="I34" i="30"/>
  <c r="C34" i="145" s="1"/>
  <c r="I21" i="30"/>
  <c r="C21" i="145" s="1"/>
  <c r="A20" i="145"/>
  <c r="J20" i="30"/>
  <c r="D20" i="145" s="1"/>
  <c r="J51" i="30"/>
  <c r="D51" i="145" s="1"/>
  <c r="I51" i="30"/>
  <c r="C51" i="145" s="1"/>
  <c r="A41" i="145"/>
  <c r="J33" i="30"/>
  <c r="D33" i="145" s="1"/>
  <c r="I29" i="30"/>
  <c r="C29" i="145" s="1"/>
  <c r="A33" i="145" l="1"/>
  <c r="B34" i="145" s="1"/>
  <c r="I47" i="30"/>
  <c r="C47" i="145" s="1"/>
  <c r="B21" i="145"/>
  <c r="I18" i="30"/>
  <c r="C18" i="145" s="1"/>
  <c r="J13" i="30"/>
  <c r="D13" i="145" s="1"/>
  <c r="A12" i="145"/>
  <c r="J29" i="30"/>
  <c r="D29" i="145" s="1"/>
  <c r="A16" i="145"/>
  <c r="J21" i="30"/>
  <c r="D21" i="145" s="1"/>
  <c r="J9" i="30"/>
  <c r="D9" i="145" s="1"/>
  <c r="I14" i="30"/>
  <c r="C14" i="145" s="1"/>
  <c r="I12" i="30"/>
  <c r="C12" i="145" s="1"/>
  <c r="A14" i="145"/>
  <c r="I9" i="30"/>
  <c r="C9" i="145" s="1"/>
  <c r="J47" i="30"/>
  <c r="D47" i="145" s="1"/>
  <c r="I32" i="30"/>
  <c r="C32" i="145" s="1"/>
  <c r="J16" i="30"/>
  <c r="D16" i="145" s="1"/>
  <c r="J26" i="30"/>
  <c r="D26" i="145" s="1"/>
  <c r="J56" i="30"/>
  <c r="D56" i="145" s="1"/>
  <c r="I24" i="30"/>
  <c r="C24" i="145" s="1"/>
  <c r="J10" i="30"/>
  <c r="D10" i="145" s="1"/>
  <c r="J18" i="30"/>
  <c r="D18" i="145" s="1"/>
  <c r="I43" i="30"/>
  <c r="C43" i="145" s="1"/>
  <c r="J53" i="30"/>
  <c r="D53" i="145" s="1"/>
  <c r="I35" i="30"/>
  <c r="C35" i="145" s="1"/>
  <c r="A10" i="145"/>
  <c r="B10" i="145" s="1"/>
  <c r="A30" i="145"/>
  <c r="B30" i="145" s="1"/>
  <c r="A27" i="145"/>
  <c r="B27" i="145" s="1"/>
  <c r="A22" i="145"/>
  <c r="B22" i="145" s="1"/>
  <c r="A24" i="145"/>
  <c r="I7" i="30"/>
  <c r="C7" i="145" s="1"/>
  <c r="J7" i="30"/>
  <c r="D7" i="145" s="1"/>
  <c r="J27" i="30"/>
  <c r="D27" i="145" s="1"/>
  <c r="I30" i="30"/>
  <c r="C30" i="145" s="1"/>
  <c r="I56" i="30"/>
  <c r="C56" i="145" s="1"/>
  <c r="I22" i="30"/>
  <c r="C22" i="145" s="1"/>
  <c r="B53" i="145"/>
  <c r="A11" i="145"/>
  <c r="B12" i="145" s="1"/>
  <c r="J52" i="30"/>
  <c r="D52" i="145" s="1"/>
  <c r="I52" i="30"/>
  <c r="C52" i="145" s="1"/>
  <c r="I26" i="30"/>
  <c r="C26" i="145" s="1"/>
  <c r="J11" i="30"/>
  <c r="D11" i="145" s="1"/>
  <c r="A32" i="145"/>
  <c r="B33" i="145" s="1"/>
  <c r="I45" i="30"/>
  <c r="C45" i="145" s="1"/>
  <c r="A43" i="145"/>
  <c r="B44" i="145" s="1"/>
  <c r="B56" i="145"/>
  <c r="J38" i="30"/>
  <c r="D38" i="145" s="1"/>
  <c r="I38" i="30"/>
  <c r="C38" i="145" s="1"/>
  <c r="B47" i="145"/>
  <c r="A50" i="145"/>
  <c r="B51" i="145" s="1"/>
  <c r="A15" i="145"/>
  <c r="J49" i="30"/>
  <c r="D49" i="145" s="1"/>
  <c r="J50" i="30"/>
  <c r="D50" i="145" s="1"/>
  <c r="J31" i="30"/>
  <c r="D31" i="145" s="1"/>
  <c r="J39" i="30"/>
  <c r="D39" i="145" s="1"/>
  <c r="I23" i="30"/>
  <c r="C23" i="145" s="1"/>
  <c r="I39" i="30"/>
  <c r="C39" i="145" s="1"/>
  <c r="J41" i="30"/>
  <c r="D41" i="145" s="1"/>
  <c r="I48" i="30"/>
  <c r="C48" i="145" s="1"/>
  <c r="I46" i="30"/>
  <c r="C46" i="145" s="1"/>
  <c r="A48" i="145"/>
  <c r="B49" i="145" s="1"/>
  <c r="I8" i="30"/>
  <c r="C8" i="145" s="1"/>
  <c r="I36" i="30"/>
  <c r="C36" i="145" s="1"/>
  <c r="B40" i="145"/>
  <c r="A17" i="145"/>
  <c r="B18" i="145" s="1"/>
  <c r="I49" i="30"/>
  <c r="C49" i="145" s="1"/>
  <c r="A23" i="145"/>
  <c r="J15" i="30"/>
  <c r="D15" i="145" s="1"/>
  <c r="I17" i="30"/>
  <c r="C17" i="145" s="1"/>
  <c r="I44" i="30"/>
  <c r="C44" i="145" s="1"/>
  <c r="A28" i="145"/>
  <c r="B29" i="145" s="1"/>
  <c r="J44" i="30"/>
  <c r="D44" i="145" s="1"/>
  <c r="J46" i="30"/>
  <c r="D46" i="145" s="1"/>
  <c r="I28" i="30"/>
  <c r="C28" i="145" s="1"/>
  <c r="I42" i="30"/>
  <c r="C42" i="145" s="1"/>
  <c r="J25" i="30"/>
  <c r="D25" i="145" s="1"/>
  <c r="A35" i="145"/>
  <c r="B36" i="145" s="1"/>
  <c r="J54" i="30"/>
  <c r="D54" i="145" s="1"/>
  <c r="A37" i="145"/>
  <c r="B37" i="145" s="1"/>
  <c r="I54" i="30"/>
  <c r="C54" i="145" s="1"/>
  <c r="I40" i="30"/>
  <c r="C40" i="145" s="1"/>
  <c r="B46" i="145"/>
  <c r="B45" i="145"/>
  <c r="A31" i="145"/>
  <c r="J37" i="30"/>
  <c r="D37" i="145" s="1"/>
  <c r="J19" i="30"/>
  <c r="D19" i="145" s="1"/>
  <c r="A19" i="145"/>
  <c r="B19" i="145" s="1"/>
  <c r="B42" i="145"/>
  <c r="J42" i="30"/>
  <c r="D42" i="145" s="1"/>
  <c r="A25" i="145"/>
  <c r="B26" i="145" s="1"/>
  <c r="A13" i="145"/>
  <c r="B13" i="145" s="1"/>
  <c r="A8" i="145"/>
  <c r="B8" i="145" s="1"/>
  <c r="J40" i="30"/>
  <c r="D40" i="145" s="1"/>
  <c r="J36" i="30"/>
  <c r="D36" i="145" s="1"/>
  <c r="J45" i="30"/>
  <c r="D45" i="145" s="1"/>
  <c r="B55" i="145"/>
  <c r="B41" i="145"/>
  <c r="B35" i="145" l="1"/>
  <c r="B16" i="145"/>
  <c r="B15" i="145"/>
  <c r="B32" i="145"/>
  <c r="B31" i="145"/>
  <c r="B11" i="145"/>
  <c r="B50" i="145"/>
  <c r="B48" i="145"/>
  <c r="B24" i="145"/>
  <c r="B38" i="145"/>
  <c r="B20" i="145"/>
  <c r="B14" i="145"/>
  <c r="B43" i="145"/>
  <c r="B17" i="145"/>
  <c r="B23" i="145"/>
  <c r="B28" i="145"/>
  <c r="B25" i="145"/>
  <c r="B9" i="145"/>
</calcChain>
</file>

<file path=xl/sharedStrings.xml><?xml version="1.0" encoding="utf-8"?>
<sst xmlns="http://schemas.openxmlformats.org/spreadsheetml/2006/main" count="20215" uniqueCount="443">
  <si>
    <t>a</t>
  </si>
  <si>
    <t>b</t>
  </si>
  <si>
    <t>c</t>
  </si>
  <si>
    <t>d</t>
  </si>
  <si>
    <t>Punkte</t>
  </si>
  <si>
    <t>Tore</t>
  </si>
  <si>
    <t>Tore +</t>
  </si>
  <si>
    <t>Tore -</t>
  </si>
  <si>
    <t>Total</t>
  </si>
  <si>
    <t>Hilfswerte</t>
  </si>
  <si>
    <t>Tabelle</t>
  </si>
  <si>
    <t>Deutschland</t>
  </si>
  <si>
    <t>:</t>
  </si>
  <si>
    <t>Portugal</t>
  </si>
  <si>
    <t>Italien</t>
  </si>
  <si>
    <t>Frankreich</t>
  </si>
  <si>
    <t>Schweiz</t>
  </si>
  <si>
    <t>Spanien</t>
  </si>
  <si>
    <t>1 A</t>
  </si>
  <si>
    <t>2 A</t>
  </si>
  <si>
    <t>1 B</t>
  </si>
  <si>
    <t>2 B</t>
  </si>
  <si>
    <t>1 C</t>
  </si>
  <si>
    <t>2 C</t>
  </si>
  <si>
    <t>1 D</t>
  </si>
  <si>
    <t>2 D</t>
  </si>
  <si>
    <t>Penaltys</t>
  </si>
  <si>
    <t>Viertelfinale</t>
  </si>
  <si>
    <t>Halbfinale</t>
  </si>
  <si>
    <t>Finale</t>
  </si>
  <si>
    <t>punkt- und torgleich:</t>
  </si>
  <si>
    <t>der Direktbegegnungen</t>
  </si>
  <si>
    <r>
      <t>Rang</t>
    </r>
    <r>
      <rPr>
        <b/>
        <sz val="10"/>
        <rFont val="Arial"/>
        <family val="2"/>
      </rPr>
      <t xml:space="preserve"> ohne</t>
    </r>
    <r>
      <rPr>
        <sz val="10"/>
        <rFont val="Arial"/>
        <family val="2"/>
      </rPr>
      <t xml:space="preserve"> Wertung</t>
    </r>
  </si>
  <si>
    <r>
      <t>Rang</t>
    </r>
    <r>
      <rPr>
        <b/>
        <sz val="10"/>
        <rFont val="Arial"/>
        <family val="2"/>
      </rPr>
      <t xml:space="preserve"> mit</t>
    </r>
    <r>
      <rPr>
        <sz val="10"/>
        <rFont val="Arial"/>
        <family val="2"/>
      </rPr>
      <t xml:space="preserve"> Wertung</t>
    </r>
  </si>
  <si>
    <t>direktbegegnungsgleich:</t>
  </si>
  <si>
    <t>Hilfswert "Gewichtung Direktbegegnung"</t>
  </si>
  <si>
    <t>für Tippspiel</t>
  </si>
  <si>
    <t>RESULTATE VORRUNDE</t>
  </si>
  <si>
    <t>RESULTATE FINALRUNDE</t>
  </si>
  <si>
    <t>Punkte für Vorunde</t>
  </si>
  <si>
    <t>Punkte für richtige Vorhersage Sieg/Unentschieden/Niederlage</t>
  </si>
  <si>
    <t>Zusatzpunkte für richtiges Resultat</t>
  </si>
  <si>
    <t>Punkte für Finalrunde</t>
  </si>
  <si>
    <t>Punkte Vorrunde</t>
  </si>
  <si>
    <t>Punkte Finalrunde</t>
  </si>
  <si>
    <t>Sieg Team1</t>
  </si>
  <si>
    <t>Richtiges Resultat</t>
  </si>
  <si>
    <t>Name</t>
  </si>
  <si>
    <t>Nr.</t>
  </si>
  <si>
    <t>Generierte Tabelle</t>
  </si>
  <si>
    <t>Freitag, 11.06.2010 16:00</t>
  </si>
  <si>
    <t>Freitag, 11.06.2010 20:30</t>
  </si>
  <si>
    <t>Mittwoch, 16.06.2010 20:30</t>
  </si>
  <si>
    <t>Donnerstag, 17.06.2010 20:30</t>
  </si>
  <si>
    <t>Dienstag, 22.06.2010 16:00</t>
  </si>
  <si>
    <t>Gruppe A</t>
  </si>
  <si>
    <t>Gruppe B</t>
  </si>
  <si>
    <t>Samstag, 12.06.2010 13:30</t>
  </si>
  <si>
    <t>Samstag, 12.06.2010 16:00</t>
  </si>
  <si>
    <t>Donnerstag, 17.06.2010 13:30</t>
  </si>
  <si>
    <t>Donnerstag, 17.06.2010 16:00</t>
  </si>
  <si>
    <t>Dienstag, 22.06.2010 20:30</t>
  </si>
  <si>
    <t>Gruppe C</t>
  </si>
  <si>
    <t>Gruppe D</t>
  </si>
  <si>
    <t>England</t>
  </si>
  <si>
    <t>Samstag, 12.06.2010 20:30</t>
  </si>
  <si>
    <t>Sonntag, 13.06.2010 13:30</t>
  </si>
  <si>
    <t>Freitag, 18.06.2010 16:00</t>
  </si>
  <si>
    <t>Freitag, 18.06.2010 20:30</t>
  </si>
  <si>
    <t>Mittwoch, 23.06.2010 16:00</t>
  </si>
  <si>
    <t>Sonntag, 13.06.2010 16:00</t>
  </si>
  <si>
    <t>Sonntag, 13.06.2010 20:30</t>
  </si>
  <si>
    <t>Freitag, 18.06.2010 13:30</t>
  </si>
  <si>
    <t>Samstag, 19.06.2010 16:00</t>
  </si>
  <si>
    <t>Mittwoch, 23.06.2010 20:30</t>
  </si>
  <si>
    <t>Gruppe E</t>
  </si>
  <si>
    <t>Gruppe F</t>
  </si>
  <si>
    <t>Montag, 14.06.2010 13:30</t>
  </si>
  <si>
    <t>Montag, 14.06.2010 16:00</t>
  </si>
  <si>
    <t>Samstag, 19.06.2010 13:30</t>
  </si>
  <si>
    <t>Samstag, 19.06.2010 20:30</t>
  </si>
  <si>
    <t>Donnerstag, 24.06.2010 20:30</t>
  </si>
  <si>
    <t>Montag, 14.06.2010 20:30</t>
  </si>
  <si>
    <t>Dienstag, 15.06.2010 13:30</t>
  </si>
  <si>
    <t>Sonntag, 20.06.2010 16:00</t>
  </si>
  <si>
    <t>Sonntag, 20.06.2010 13:30</t>
  </si>
  <si>
    <t>Donnerstag, 24.06.2010 16:00</t>
  </si>
  <si>
    <t>Achtelfinale</t>
  </si>
  <si>
    <t>1 E</t>
  </si>
  <si>
    <t>2 F</t>
  </si>
  <si>
    <t>2A</t>
  </si>
  <si>
    <t>1 F</t>
  </si>
  <si>
    <t>2 E</t>
  </si>
  <si>
    <t>Unent Team1</t>
  </si>
  <si>
    <t>Niederl Team1</t>
  </si>
  <si>
    <t>Tore T1 richtig</t>
  </si>
  <si>
    <t>Tore T2 richtig</t>
  </si>
  <si>
    <t>Punkte aus den Gruppenspielen</t>
  </si>
  <si>
    <t>TIPPS VORRUNDE</t>
  </si>
  <si>
    <t>TIPPS FINALRUNDE</t>
  </si>
  <si>
    <t>Punkte aus Achtelfinale</t>
  </si>
  <si>
    <t>Punkte aus Viertelfinale</t>
  </si>
  <si>
    <t>Punkte für Finalisten</t>
  </si>
  <si>
    <t>Tipper:</t>
  </si>
  <si>
    <t>Punktestand aktuell:</t>
  </si>
  <si>
    <t>TOTAL Punkte</t>
  </si>
  <si>
    <t>Punkte für Halbfinale</t>
  </si>
  <si>
    <t>AUSWERTUNG</t>
  </si>
  <si>
    <t>Tipper 001</t>
  </si>
  <si>
    <t>Tipper 002</t>
  </si>
  <si>
    <t>Tipper 003</t>
  </si>
  <si>
    <t>Tipper 004</t>
  </si>
  <si>
    <t>Tipper 005</t>
  </si>
  <si>
    <t>Tipper 006</t>
  </si>
  <si>
    <t>Tipper 007</t>
  </si>
  <si>
    <t>Tipper 008</t>
  </si>
  <si>
    <t>Tipper 009</t>
  </si>
  <si>
    <t>Tipper 010</t>
  </si>
  <si>
    <t>Tipper 011</t>
  </si>
  <si>
    <t>Tipper 012</t>
  </si>
  <si>
    <t>Tipper 013</t>
  </si>
  <si>
    <t>Tipper 014</t>
  </si>
  <si>
    <t>Tipper 015</t>
  </si>
  <si>
    <t>Tipper 016</t>
  </si>
  <si>
    <t>Tipper 017</t>
  </si>
  <si>
    <t>Tipper 018</t>
  </si>
  <si>
    <t>Tipper 019</t>
  </si>
  <si>
    <t>Tipper 020</t>
  </si>
  <si>
    <t>Tipper 021</t>
  </si>
  <si>
    <t>Tipper 022</t>
  </si>
  <si>
    <t>Tipper 023</t>
  </si>
  <si>
    <t>Tipper 024</t>
  </si>
  <si>
    <t>Tipper 025</t>
  </si>
  <si>
    <t>Tipper 026</t>
  </si>
  <si>
    <t>Tipper 027</t>
  </si>
  <si>
    <t>Tipper 028</t>
  </si>
  <si>
    <t>Tipper 029</t>
  </si>
  <si>
    <t>Tipper 030</t>
  </si>
  <si>
    <t>Tipper 031</t>
  </si>
  <si>
    <t>Tipper 032</t>
  </si>
  <si>
    <t>Tipper 033</t>
  </si>
  <si>
    <t>Tipper 034</t>
  </si>
  <si>
    <t>Tipper 035</t>
  </si>
  <si>
    <t>Tipper 036</t>
  </si>
  <si>
    <t>Tipper 037</t>
  </si>
  <si>
    <t>Tipper 038</t>
  </si>
  <si>
    <t>Tipper 039</t>
  </si>
  <si>
    <t>Tipper 040</t>
  </si>
  <si>
    <t>aktueller
Zwischenstand</t>
  </si>
  <si>
    <t>vor Sortierung</t>
  </si>
  <si>
    <t>&gt;Format &gt;Zellen &gt;Schutz und dann das Häkchen entfernt bei "Gesperrt" freigegeben.</t>
  </si>
  <si>
    <t>Tipper 041</t>
  </si>
  <si>
    <t>Tipper 042</t>
  </si>
  <si>
    <t>Tipper 043</t>
  </si>
  <si>
    <t>Tipper 044</t>
  </si>
  <si>
    <t>Tipper 045</t>
  </si>
  <si>
    <t>Tipper 046</t>
  </si>
  <si>
    <t>Tipper 047</t>
  </si>
  <si>
    <t>Tipper 048</t>
  </si>
  <si>
    <t>Tipper 049</t>
  </si>
  <si>
    <t>Tipper 050</t>
  </si>
  <si>
    <t>Zusätzlichen Tipper einfügen</t>
  </si>
  <si>
    <t>Gleiches Vorgehen bei jedem weiteren Tipper</t>
  </si>
  <si>
    <t>Danach die Tabelle oben anpassen, indem Du die nicht benötigten Zeilen löschst.</t>
  </si>
  <si>
    <t>Datenübernahme aus Tipperblättern</t>
  </si>
  <si>
    <t>Rangliste ergänzen / verkleinern</t>
  </si>
  <si>
    <t>Tipper löschen</t>
  </si>
  <si>
    <t>Vorschlag</t>
  </si>
  <si>
    <t xml:space="preserve">Die Zellen, die überschrieben werden dürfen, wurden vorher mittels </t>
  </si>
  <si>
    <t>Mit &lt;SHIFT&gt; &lt;CTRL&gt; &lt;ALT&gt; &amp; &lt;F9&gt; gleichzeitig gedrückt, wird Excel dazu gebracht, den gesamten Formelbaum neu zu rechnen (falls Formel "klemmen" sollte)</t>
  </si>
  <si>
    <t>Kroatien</t>
  </si>
  <si>
    <t>Belgien</t>
  </si>
  <si>
    <t>Russland</t>
  </si>
  <si>
    <t>SPIELPLAN und RESULTATE</t>
  </si>
  <si>
    <t>Tipper</t>
  </si>
  <si>
    <t>Eindeutigkeit der Tippernamen</t>
  </si>
  <si>
    <t>Kopiere die Zeile Nr. 56 so weit nach unten, wie Du Anzahl Tipper hast. Achtung! Auch die Spalte A muss nach unten kopiert werden.</t>
  </si>
  <si>
    <t>Lösche die Zeilen (von unten her), die Du nicht brauchst. Wenn Du also nur 40 Tipper hast, löschst Du die Zeilen Nrn. 47 - 56.</t>
  </si>
  <si>
    <t xml:space="preserve">In einer früheren Version waren die Blätter geschützt, allerdings ohne Passwort. Mittels &gt;Extras &gt;Schutz &gt;Blatt schützen kann der Schutz aufgehoben werden. Die Zellen, die überschrieben werden dürfen, wurden vorher mittels </t>
  </si>
  <si>
    <t xml:space="preserve">Für ein ordnungsgemässes Funktionieren des Programms kann der Autor Roger Podlech (www.podlech.ch) keine Haftung übernehmen. Fühl Dich frei, es einzusetzen, abzuändern und so zu verwenden, wie Du das willst. </t>
  </si>
  <si>
    <t>Wales</t>
  </si>
  <si>
    <t>Polen</t>
  </si>
  <si>
    <t>Ukraine</t>
  </si>
  <si>
    <t>Türkei</t>
  </si>
  <si>
    <t>Tschechien</t>
  </si>
  <si>
    <t>Schweden</t>
  </si>
  <si>
    <t>Österreich</t>
  </si>
  <si>
    <t>2C</t>
  </si>
  <si>
    <t>1D</t>
  </si>
  <si>
    <t>1B</t>
  </si>
  <si>
    <t>1F</t>
  </si>
  <si>
    <t>2E</t>
  </si>
  <si>
    <t>1C</t>
  </si>
  <si>
    <t>1E</t>
  </si>
  <si>
    <t>2D</t>
  </si>
  <si>
    <t>1A</t>
  </si>
  <si>
    <t>2F</t>
  </si>
  <si>
    <t>2B</t>
  </si>
  <si>
    <t>Gruppendritte</t>
  </si>
  <si>
    <t>A</t>
  </si>
  <si>
    <t>B</t>
  </si>
  <si>
    <t>C</t>
  </si>
  <si>
    <t>D</t>
  </si>
  <si>
    <t>E</t>
  </si>
  <si>
    <t>F</t>
  </si>
  <si>
    <t>Hilfswert</t>
  </si>
  <si>
    <t>Rang</t>
  </si>
  <si>
    <t>ABCD</t>
  </si>
  <si>
    <t>ABCE</t>
  </si>
  <si>
    <t>ABCF</t>
  </si>
  <si>
    <t>ABDE</t>
  </si>
  <si>
    <t>ABDF</t>
  </si>
  <si>
    <t>ABEF</t>
  </si>
  <si>
    <t>ACDE</t>
  </si>
  <si>
    <t>ACDF</t>
  </si>
  <si>
    <t>ACEF</t>
  </si>
  <si>
    <t>ADEF</t>
  </si>
  <si>
    <t>BCDE</t>
  </si>
  <si>
    <t>BCDF</t>
  </si>
  <si>
    <t>BCEF</t>
  </si>
  <si>
    <t>BDEF</t>
  </si>
  <si>
    <t>CDEF</t>
  </si>
  <si>
    <t>Gruppenerste</t>
  </si>
  <si>
    <t>nach Sortierung</t>
  </si>
  <si>
    <t>Europameister</t>
  </si>
  <si>
    <t>Die Achtelfinal-Partien der Gruppendritten</t>
  </si>
  <si>
    <t>Nur in den weissen Feldern Eingaben machen.</t>
  </si>
  <si>
    <t>RESULTATE</t>
  </si>
  <si>
    <t xml:space="preserve">Vorrunde fertig gespielt = "X"  </t>
  </si>
  <si>
    <t>Danach die Tabelle oben anpassen, indem Du alle Zeilen einfügst und Formeln ergänzt. Die Zellen C57 und D57 und folgende musst Du einzeln von Hand ergänzen. Excel kann keine Namen von Reitern automatisch ergänzen.</t>
  </si>
  <si>
    <t>"X" bewirkt in den Tipperblättern die Punktevergabe für die richtig getippten Achtelfinalisten.</t>
  </si>
  <si>
    <t>ist das Punktemaximum gemäss gewählter Verteilung</t>
  </si>
  <si>
    <t>Die Blätter sind vielleicht geschützt, aber ohne Passwort. Mittels &gt;Extras &gt;Schutz &gt;Blatt schützen kann der Schutz aufgehoben werden.</t>
  </si>
  <si>
    <t>Hier kannst Du festlegen, wie Du die Resultate gewichten willst. Die vorgeschlagene Punkteverteilung führt im "scharfen" Einsatz des</t>
  </si>
  <si>
    <t>Tippspiels zu vielen Umstürzen an der Tabelle. Ich würde die Punktevergabe nicht ändern.</t>
  </si>
  <si>
    <t>Punktevergabe des Tippspiels</t>
  </si>
  <si>
    <t>Zusatzpunkte für Anzahl richtige Tore pro Team</t>
  </si>
  <si>
    <t>Punktemaximum</t>
  </si>
  <si>
    <t>pro Vorrunden-Partie</t>
  </si>
  <si>
    <t>Jede Zelle muss von Hand angepasst werden.</t>
  </si>
  <si>
    <t>Die Nummern</t>
  </si>
  <si>
    <t>können mit</t>
  </si>
  <si>
    <t>Herunterziehen</t>
  </si>
  <si>
    <t>kopiert werden.</t>
  </si>
  <si>
    <t>G</t>
  </si>
  <si>
    <t>H</t>
  </si>
  <si>
    <t>I</t>
  </si>
  <si>
    <t>J</t>
  </si>
  <si>
    <t>Die Spalten E, F, G, H, I und J können in Excel mit Herunterziehen kopiert werden.</t>
  </si>
  <si>
    <t>nach Einfügen eines neuen Tippers die Formel</t>
  </si>
  <si>
    <t>Der Array muss angepasst werden, wenn zusätzliche Tipper aufgenommen werden.</t>
  </si>
  <si>
    <t>=10'000 - (Punkte x 1000  + Plustore * 10 + geschossene Tore )</t>
  </si>
  <si>
    <t>Hinzufügen weiterer Tipper</t>
  </si>
  <si>
    <t>Entfernen weiterer Tipper</t>
  </si>
  <si>
    <t>Achte darauf, dass die Namen eindeutig sind, also dass Du nicht zwei "Peter" hast, sondern den einen bspw. "Peter A." und den anderen "Peter B." nennst.</t>
  </si>
  <si>
    <t>Punkte für Achtelfinal-Teilnehmer</t>
  </si>
  <si>
    <t>Punkte für Viertelfinal-Teilnehmer</t>
  </si>
  <si>
    <t>Punkte für  Halbfinalisten</t>
  </si>
  <si>
    <t>Punkte für Finalist</t>
  </si>
  <si>
    <t>Punkte für Halbfinalist</t>
  </si>
  <si>
    <t>Punkte für Viertelfinalist</t>
  </si>
  <si>
    <t>Punkte für Achtelfinalist</t>
  </si>
  <si>
    <t>Punkte für Sieger</t>
  </si>
  <si>
    <t>Punkte für richtigen Sieger</t>
  </si>
  <si>
    <t>Rangliste (Live-Tabelle) am</t>
  </si>
  <si>
    <t>x</t>
  </si>
  <si>
    <t>Dänemark</t>
  </si>
  <si>
    <t>Finnland</t>
  </si>
  <si>
    <t>Niederlande</t>
  </si>
  <si>
    <t>12.06. 21:00 Rom</t>
  </si>
  <si>
    <t>13.06. 15:00 Baku</t>
  </si>
  <si>
    <t>21.06. 18:00 Rom</t>
  </si>
  <si>
    <t>21.06. 18:00 Baku</t>
  </si>
  <si>
    <t>17.06. 21:00 Rom</t>
  </si>
  <si>
    <t>17.06. 18:00 Baku</t>
  </si>
  <si>
    <t>13.06. 18:00 Kopenhagen</t>
  </si>
  <si>
    <t>13.06. 21:00 St. Petersburg</t>
  </si>
  <si>
    <t>18.06. 18:00 Kopenhagen</t>
  </si>
  <si>
    <t>17.06. 15:00 St.Petersburg</t>
  </si>
  <si>
    <t>22.06. 21:00 Kopenhagen</t>
  </si>
  <si>
    <t>22.06. 21:00 St. Petersburg</t>
  </si>
  <si>
    <t>14.06. 18:00 Bukarest</t>
  </si>
  <si>
    <t>14.06. 21:00 Amsterdam</t>
  </si>
  <si>
    <t>18.06. 21:00 Amsterdam</t>
  </si>
  <si>
    <t>18.06. 15:00 Bukarest</t>
  </si>
  <si>
    <t>22.06. 18:00 Bukarest</t>
  </si>
  <si>
    <t>22.06. 18:00 Amsterdam</t>
  </si>
  <si>
    <t>14.06. 15:00 London</t>
  </si>
  <si>
    <t>15.06. 15:00 Glasgow</t>
  </si>
  <si>
    <t>19.06. 21:00 London</t>
  </si>
  <si>
    <t>19.06. 18:00 Glasgow</t>
  </si>
  <si>
    <t>23.06. 21:00 Londonm</t>
  </si>
  <si>
    <t>23.06. 21:00 Glasgow</t>
  </si>
  <si>
    <t>15.06. 18:00 Dublin</t>
  </si>
  <si>
    <t>15.06. 21:00 Bilbao</t>
  </si>
  <si>
    <t>20.06. 21:00 Bilbao</t>
  </si>
  <si>
    <t>19.06. 15:00 Dublin</t>
  </si>
  <si>
    <t>24.06.18:00 Dublin</t>
  </si>
  <si>
    <t>24.06.18:00 Bilbao</t>
  </si>
  <si>
    <t>16.06. 18:00 Budapest</t>
  </si>
  <si>
    <t>16.06. 21:00 München</t>
  </si>
  <si>
    <t>20.06. 15:00 Budapest</t>
  </si>
  <si>
    <t>20.06. 18:00 München</t>
  </si>
  <si>
    <t>24.06. 21:00 München</t>
  </si>
  <si>
    <t>24.06. 21:00 Budapest</t>
  </si>
  <si>
    <t>vom 12. Juni - 12. Juli 2020</t>
  </si>
  <si>
    <t>Samstag, 27. Juni 18:00 Amsterdam</t>
  </si>
  <si>
    <t>Samstag, 27. Juni 21:00 London</t>
  </si>
  <si>
    <t>Sonntag , 28. Juni 21:00 Bilbao</t>
  </si>
  <si>
    <t>Sonntag, 28. Juni 18:00 Budapest</t>
  </si>
  <si>
    <t>Montag 29. Juni 18:00 Kopenhagen</t>
  </si>
  <si>
    <t>Montag, 29. Juni 21:00 Bukarest</t>
  </si>
  <si>
    <t>Dienstag, 30. Juni 18:00 Dublin</t>
  </si>
  <si>
    <t>Dienstag, 30. Juni 21:00 Glasgow</t>
  </si>
  <si>
    <t>de.uefa.com › uefaorg › Regulations › 2543611_DOWNLOAD</t>
  </si>
  <si>
    <t>Tabelle aus UEFA-Reglement Ziff. 21.05</t>
  </si>
  <si>
    <t>Freitag, 3. Juli 18:00 St. Petersburg</t>
  </si>
  <si>
    <t>Freitag, 3. Juli 21:00 München</t>
  </si>
  <si>
    <t>Samstag, 4 Juli 18:00 Baku</t>
  </si>
  <si>
    <t>Samstag, 4. Juli 21:00 Rom</t>
  </si>
  <si>
    <t>Dienstag, 7. Juli 21:00 London</t>
  </si>
  <si>
    <t>Mittwoch, 8. Juli 21:00 London</t>
  </si>
  <si>
    <t>Sonntag, 12. Juli 21:00 London</t>
  </si>
  <si>
    <t>VF1</t>
  </si>
  <si>
    <t>VF2</t>
  </si>
  <si>
    <t>VF3</t>
  </si>
  <si>
    <t>VF4</t>
  </si>
  <si>
    <t>HF1</t>
  </si>
  <si>
    <t>HF2</t>
  </si>
  <si>
    <t>FUSSBALL-EUROPAMEISTERSCHAFT 2020</t>
  </si>
  <si>
    <r>
      <t xml:space="preserve">Name
</t>
    </r>
    <r>
      <rPr>
        <sz val="9"/>
        <rFont val="Calibri"/>
        <family val="2"/>
        <scheme val="minor"/>
      </rPr>
      <t>(aus Tipperblatt)</t>
    </r>
  </si>
  <si>
    <r>
      <t xml:space="preserve">Rang
</t>
    </r>
    <r>
      <rPr>
        <sz val="10"/>
        <rFont val="Calibri"/>
        <family val="2"/>
        <scheme val="minor"/>
      </rPr>
      <t>unsortiert</t>
    </r>
  </si>
  <si>
    <r>
      <t xml:space="preserve">Rang
</t>
    </r>
    <r>
      <rPr>
        <sz val="10"/>
        <rFont val="Calibri"/>
        <family val="2"/>
        <scheme val="minor"/>
      </rPr>
      <t>sortiert</t>
    </r>
  </si>
  <si>
    <r>
      <t xml:space="preserve">Name
</t>
    </r>
    <r>
      <rPr>
        <sz val="10"/>
        <rFont val="Calibri"/>
        <family val="2"/>
        <scheme val="minor"/>
      </rPr>
      <t>sortiert</t>
    </r>
  </si>
  <si>
    <r>
      <t xml:space="preserve">Punkte
</t>
    </r>
    <r>
      <rPr>
        <sz val="10"/>
        <rFont val="Calibri"/>
        <family val="2"/>
        <scheme val="minor"/>
      </rPr>
      <t>sortiert</t>
    </r>
  </si>
  <si>
    <r>
      <t xml:space="preserve">Am Besten nimmst Du den </t>
    </r>
    <r>
      <rPr>
        <b/>
        <sz val="10"/>
        <rFont val="Calibri"/>
        <family val="2"/>
        <scheme val="minor"/>
      </rPr>
      <t>Tipper 050</t>
    </r>
    <r>
      <rPr>
        <sz val="10"/>
        <rFont val="Calibri"/>
        <family val="2"/>
        <scheme val="minor"/>
      </rPr>
      <t xml:space="preserve">. </t>
    </r>
  </si>
  <si>
    <r>
      <t xml:space="preserve">Klicke mit rechter Maustaste auf den Reiter </t>
    </r>
    <r>
      <rPr>
        <b/>
        <sz val="10"/>
        <rFont val="Calibri"/>
        <family val="2"/>
        <scheme val="minor"/>
      </rPr>
      <t>Tipper 050</t>
    </r>
    <r>
      <rPr>
        <sz val="10"/>
        <rFont val="Calibri"/>
        <family val="2"/>
        <scheme val="minor"/>
      </rPr>
      <t xml:space="preserve">. Danach "Verschieben/Kopieren", Häckchen bei "ans Ende stellen", Umbenennen des neuen Reiters </t>
    </r>
    <r>
      <rPr>
        <b/>
        <sz val="10"/>
        <rFont val="Calibri"/>
        <family val="2"/>
        <scheme val="minor"/>
      </rPr>
      <t>Tipper 050 (2)</t>
    </r>
    <r>
      <rPr>
        <sz val="10"/>
        <rFont val="Calibri"/>
        <family val="2"/>
        <scheme val="minor"/>
      </rPr>
      <t xml:space="preserve"> in </t>
    </r>
    <r>
      <rPr>
        <b/>
        <sz val="10"/>
        <rFont val="Calibri"/>
        <family val="2"/>
        <scheme val="minor"/>
      </rPr>
      <t>Tipper 051</t>
    </r>
  </si>
  <si>
    <r>
      <t xml:space="preserve">Gleiches Vorgehen bei jedem weiteren Tipper. Du musst unbedingt </t>
    </r>
    <r>
      <rPr>
        <b/>
        <sz val="10"/>
        <rFont val="Calibri"/>
        <family val="2"/>
        <scheme val="minor"/>
      </rPr>
      <t>Tipper 051</t>
    </r>
    <r>
      <rPr>
        <sz val="10"/>
        <rFont val="Calibri"/>
        <family val="2"/>
        <scheme val="minor"/>
      </rPr>
      <t xml:space="preserve"> schreiben, Syntax beachten, sonst funktioniert Programm nicht. Also nicht Tipp 051, Tipper 51, Tipper-051 oder so, sondern </t>
    </r>
    <r>
      <rPr>
        <b/>
        <sz val="10"/>
        <rFont val="Calibri"/>
        <family val="2"/>
        <scheme val="minor"/>
      </rPr>
      <t>Tipper 051</t>
    </r>
    <r>
      <rPr>
        <sz val="10"/>
        <rFont val="Calibri"/>
        <family val="2"/>
        <scheme val="minor"/>
      </rPr>
      <t>.</t>
    </r>
  </si>
  <si>
    <r>
      <t xml:space="preserve">Beachte aber, dass Du vor dem Kopieren auch den Array anpasst. Bspw. wird aus der Zelle </t>
    </r>
    <r>
      <rPr>
        <b/>
        <sz val="12"/>
        <rFont val="Calibri"/>
        <family val="2"/>
        <scheme val="minor"/>
      </rPr>
      <t>[I24] Britt</t>
    </r>
    <r>
      <rPr>
        <sz val="10"/>
        <rFont val="Calibri"/>
        <family val="2"/>
        <scheme val="minor"/>
      </rPr>
      <t xml:space="preserve">, die die Formel </t>
    </r>
  </si>
  <si>
    <r>
      <t>=WENN($H24="";"";INDEX(E$7:E$5</t>
    </r>
    <r>
      <rPr>
        <b/>
        <sz val="12"/>
        <color rgb="FFFF0000"/>
        <rFont val="Calibri"/>
        <family val="2"/>
        <scheme val="minor"/>
      </rPr>
      <t>6</t>
    </r>
    <r>
      <rPr>
        <sz val="10"/>
        <rFont val="Calibri"/>
        <family val="2"/>
        <scheme val="minor"/>
      </rPr>
      <t>;VERGLEICH($H24;$G$7:$G$5</t>
    </r>
    <r>
      <rPr>
        <b/>
        <sz val="12"/>
        <color rgb="FFFF0000"/>
        <rFont val="Calibri"/>
        <family val="2"/>
        <scheme val="minor"/>
      </rPr>
      <t>6</t>
    </r>
    <r>
      <rPr>
        <sz val="10"/>
        <rFont val="Calibri"/>
        <family val="2"/>
        <scheme val="minor"/>
      </rPr>
      <t>;0))) enthält,</t>
    </r>
  </si>
  <si>
    <r>
      <t>=WENN($H24="";"";INDEX(E$7:E$5</t>
    </r>
    <r>
      <rPr>
        <b/>
        <sz val="12"/>
        <color rgb="FFFF0000"/>
        <rFont val="Calibri"/>
        <family val="2"/>
        <scheme val="minor"/>
      </rPr>
      <t>7</t>
    </r>
    <r>
      <rPr>
        <sz val="10"/>
        <rFont val="Calibri"/>
        <family val="2"/>
        <scheme val="minor"/>
      </rPr>
      <t>;VERGLEICH($H24;$G$7:$G$5</t>
    </r>
    <r>
      <rPr>
        <b/>
        <sz val="12"/>
        <color rgb="FFFF0000"/>
        <rFont val="Calibri"/>
        <family val="2"/>
        <scheme val="minor"/>
      </rPr>
      <t>7</t>
    </r>
    <r>
      <rPr>
        <sz val="10"/>
        <rFont val="Calibri"/>
        <family val="2"/>
        <scheme val="minor"/>
      </rPr>
      <t>;0)))</t>
    </r>
  </si>
  <si>
    <r>
      <t xml:space="preserve">Am besten nimmst Du den </t>
    </r>
    <r>
      <rPr>
        <b/>
        <sz val="10"/>
        <rFont val="Calibri"/>
        <family val="2"/>
        <scheme val="minor"/>
      </rPr>
      <t>Tipper 050</t>
    </r>
    <r>
      <rPr>
        <sz val="10"/>
        <rFont val="Calibri"/>
        <family val="2"/>
        <scheme val="minor"/>
      </rPr>
      <t xml:space="preserve">. Klicke mit der rechten Maustaste auf den Reiter </t>
    </r>
    <r>
      <rPr>
        <b/>
        <sz val="10"/>
        <rFont val="Calibri"/>
        <family val="2"/>
        <scheme val="minor"/>
      </rPr>
      <t>Tipper 050</t>
    </r>
    <r>
      <rPr>
        <sz val="10"/>
        <rFont val="Calibri"/>
        <family val="2"/>
        <scheme val="minor"/>
      </rPr>
      <t>. Klicke "Löschen".</t>
    </r>
  </si>
  <si>
    <r>
      <t>Rang</t>
    </r>
    <r>
      <rPr>
        <b/>
        <sz val="10"/>
        <rFont val="Calibri"/>
        <family val="2"/>
        <scheme val="minor"/>
      </rPr>
      <t xml:space="preserve"> ohne</t>
    </r>
    <r>
      <rPr>
        <sz val="10"/>
        <rFont val="Calibri"/>
        <family val="2"/>
        <scheme val="minor"/>
      </rPr>
      <t xml:space="preserve"> Wertung</t>
    </r>
  </si>
  <si>
    <r>
      <t>Rang</t>
    </r>
    <r>
      <rPr>
        <b/>
        <sz val="10"/>
        <rFont val="Calibri"/>
        <family val="2"/>
        <scheme val="minor"/>
      </rPr>
      <t xml:space="preserve"> mit</t>
    </r>
    <r>
      <rPr>
        <sz val="10"/>
        <rFont val="Calibri"/>
        <family val="2"/>
        <scheme val="minor"/>
      </rPr>
      <t xml:space="preserve"> Wertung</t>
    </r>
  </si>
  <si>
    <t>TIPPERBLATT</t>
  </si>
  <si>
    <t>Island / Bulgarien / Ungarn / Rumänien</t>
  </si>
  <si>
    <t>Bosnien / Slowakei / Irland / Nordirland</t>
  </si>
  <si>
    <t>Schottland / Norwegen / Serbien / Israel</t>
  </si>
  <si>
    <t>Georgien / Nordmazedonien / Kosovo / Weissrussland</t>
  </si>
  <si>
    <t>D/A</t>
  </si>
  <si>
    <t>A/D</t>
  </si>
  <si>
    <t>Island</t>
  </si>
  <si>
    <t>Bosnien</t>
  </si>
  <si>
    <t>Schottland</t>
  </si>
  <si>
    <t>Georgien</t>
  </si>
  <si>
    <t>bitte die weissen Felder mit den siegriechen Ländern anpassen</t>
  </si>
  <si>
    <t>Playoff-Sieger aus Playoff vom 26. - 31. März 2020</t>
  </si>
  <si>
    <t>Playoff-Sieger C spielt in Gruppe E</t>
  </si>
  <si>
    <t>Playoff-Sieger B spielt in Gruppe D</t>
  </si>
  <si>
    <t>Getippte Gruppendritte</t>
  </si>
  <si>
    <t>Das Tipperblatt berücksichtigt die getippten</t>
  </si>
  <si>
    <t>Resultate und erstellt automatisch die Gruppendritten.</t>
  </si>
  <si>
    <t xml:space="preserve">Tipps abgegeben hat. </t>
  </si>
  <si>
    <r>
      <t xml:space="preserve">Sollte in einer Zelle der Wert </t>
    </r>
    <r>
      <rPr>
        <b/>
        <sz val="12"/>
        <color rgb="FFFF0000"/>
        <rFont val="Calibri"/>
        <family val="2"/>
        <scheme val="minor"/>
      </rPr>
      <t>#NV</t>
    </r>
    <r>
      <rPr>
        <sz val="12"/>
        <rFont val="Calibri"/>
        <family val="2"/>
        <scheme val="minor"/>
      </rPr>
      <t xml:space="preserve"> erscheinen, hat der</t>
    </r>
  </si>
  <si>
    <t>Ab dem Achtelfinale nur noch die Sieger tippen, indem Du ein "x" ins weisse Feld setzt.</t>
  </si>
  <si>
    <t xml:space="preserve">Bitte so tippen, dass in der Tabelle nie der </t>
  </si>
  <si>
    <r>
      <t xml:space="preserve">Wert </t>
    </r>
    <r>
      <rPr>
        <b/>
        <sz val="12"/>
        <color rgb="FFFF0000"/>
        <rFont val="Calibri"/>
        <family val="2"/>
        <scheme val="minor"/>
      </rPr>
      <t>#NV</t>
    </r>
    <r>
      <rPr>
        <sz val="12"/>
        <rFont val="Calibri"/>
        <family val="2"/>
        <scheme val="minor"/>
      </rPr>
      <t xml:space="preserve"> erscheint. Tipps anpassen!</t>
    </r>
  </si>
  <si>
    <r>
      <t xml:space="preserve">   damit die Punkte der Finalrunde gezählt werden, muss im </t>
    </r>
    <r>
      <rPr>
        <b/>
        <sz val="14"/>
        <color rgb="FF0070C0"/>
        <rFont val="Calibri"/>
        <family val="2"/>
        <scheme val="minor"/>
      </rPr>
      <t>Reiter Spielplan</t>
    </r>
    <r>
      <rPr>
        <b/>
        <sz val="14"/>
        <color rgb="FFFF0000"/>
        <rFont val="Calibri"/>
        <family val="2"/>
        <scheme val="minor"/>
      </rPr>
      <t xml:space="preserve"> im Feld [BH72] das "X"</t>
    </r>
    <r>
      <rPr>
        <sz val="10"/>
        <rFont val="Calibri"/>
        <family val="2"/>
        <scheme val="minor"/>
      </rPr>
      <t xml:space="preserve"> gesetzt werden</t>
    </r>
  </si>
  <si>
    <t>eindeutige Tabelle entsteht.</t>
  </si>
  <si>
    <r>
      <t xml:space="preserve">Die </t>
    </r>
    <r>
      <rPr>
        <b/>
        <sz val="12"/>
        <rFont val="Arial"/>
        <family val="2"/>
      </rPr>
      <t>#NV</t>
    </r>
    <r>
      <rPr>
        <sz val="12"/>
        <rFont val="Arial"/>
        <family val="2"/>
      </rPr>
      <t xml:space="preserve"> verschwinden, sobald durch die Resultate eine</t>
    </r>
  </si>
  <si>
    <r>
      <t xml:space="preserve">Nicht vergessen! Nach </t>
    </r>
    <r>
      <rPr>
        <b/>
        <sz val="12"/>
        <rFont val="Arial"/>
        <family val="2"/>
      </rPr>
      <t>Abschluss der Vorrunde</t>
    </r>
    <r>
      <rPr>
        <sz val="12"/>
        <rFont val="Arial"/>
        <family val="2"/>
      </rPr>
      <t xml:space="preserve"> ins</t>
    </r>
  </si>
  <si>
    <r>
      <t xml:space="preserve">Feld </t>
    </r>
    <r>
      <rPr>
        <b/>
        <sz val="12"/>
        <rFont val="Arial"/>
        <family val="2"/>
      </rPr>
      <t>[BH72]</t>
    </r>
    <r>
      <rPr>
        <sz val="12"/>
        <rFont val="Arial"/>
        <family val="2"/>
      </rPr>
      <t xml:space="preserve"> das </t>
    </r>
    <r>
      <rPr>
        <b/>
        <sz val="12"/>
        <rFont val="Arial"/>
        <family val="2"/>
      </rPr>
      <t>"X"</t>
    </r>
    <r>
      <rPr>
        <sz val="12"/>
        <rFont val="Arial"/>
        <family val="2"/>
      </rPr>
      <t xml:space="preserve"> zu setzen.</t>
    </r>
  </si>
  <si>
    <t>http://www.podlech.ch/fussball-tippspiel.html</t>
  </si>
  <si>
    <t>Datum Zeit Ort</t>
  </si>
  <si>
    <t>ist das Punktemaximum gemäss Vorschlag (10/3/1/   10/20/30/40/50)</t>
  </si>
  <si>
    <t>tbd</t>
  </si>
  <si>
    <t>A8</t>
  </si>
  <si>
    <t>A4</t>
  </si>
  <si>
    <t>A1</t>
  </si>
  <si>
    <t>A2</t>
  </si>
  <si>
    <t>A3</t>
  </si>
  <si>
    <t>A7</t>
  </si>
  <si>
    <t>A5</t>
  </si>
  <si>
    <t>A6</t>
  </si>
  <si>
    <t>Playoff-Sieger aus A/D oder D/A spielt in Gruppe  C</t>
  </si>
  <si>
    <t>Playoff-Sieger aus A/D oder D/A spielt in Gruppe F</t>
  </si>
  <si>
    <t>Gr.</t>
  </si>
  <si>
    <t>Getippter Europameister</t>
  </si>
  <si>
    <t xml:space="preserve">Tipper 2 oder mehr Gruppendritte, bei denen er dieselben </t>
  </si>
  <si>
    <r>
      <t xml:space="preserve">Bitte Tipps so ändern, dass </t>
    </r>
    <r>
      <rPr>
        <b/>
        <sz val="12"/>
        <color rgb="FFFF0000"/>
        <rFont val="Calibri"/>
        <family val="2"/>
        <scheme val="minor"/>
      </rPr>
      <t>#NV</t>
    </r>
    <r>
      <rPr>
        <sz val="12"/>
        <rFont val="Calibri"/>
        <family val="2"/>
        <scheme val="minor"/>
      </rPr>
      <t xml:space="preserve"> verschwindet im Tipperblatt.</t>
    </r>
  </si>
  <si>
    <t>Name 004</t>
  </si>
  <si>
    <t>Name 005</t>
  </si>
  <si>
    <t>Name 006</t>
  </si>
  <si>
    <t>Name 008</t>
  </si>
  <si>
    <t>Name 009</t>
  </si>
  <si>
    <t>Name 010</t>
  </si>
  <si>
    <t>Name 011</t>
  </si>
  <si>
    <t>Name 012</t>
  </si>
  <si>
    <t>Name 013</t>
  </si>
  <si>
    <t>Name 014</t>
  </si>
  <si>
    <t>Name 015</t>
  </si>
  <si>
    <t>Name 016</t>
  </si>
  <si>
    <t>Name 017</t>
  </si>
  <si>
    <t>Name 018</t>
  </si>
  <si>
    <t>Name 019</t>
  </si>
  <si>
    <t>Name 020</t>
  </si>
  <si>
    <t>Roger Muster</t>
  </si>
  <si>
    <t>Name 002</t>
  </si>
  <si>
    <t>Name 003</t>
  </si>
  <si>
    <t>Name 021</t>
  </si>
  <si>
    <t>Name 022</t>
  </si>
  <si>
    <t>Name 023</t>
  </si>
  <si>
    <t>Name 024</t>
  </si>
  <si>
    <t>Name 025</t>
  </si>
  <si>
    <t>Name 026</t>
  </si>
  <si>
    <t>Name 027</t>
  </si>
  <si>
    <t>Name 028</t>
  </si>
  <si>
    <t>Name 029</t>
  </si>
  <si>
    <t>Name 030</t>
  </si>
  <si>
    <t>Name 031</t>
  </si>
  <si>
    <t>Name 032</t>
  </si>
  <si>
    <t>Name 033</t>
  </si>
  <si>
    <t>Name 034</t>
  </si>
  <si>
    <t>Name 035</t>
  </si>
  <si>
    <t>Name 036</t>
  </si>
  <si>
    <t>Name 037</t>
  </si>
  <si>
    <t>Name 038</t>
  </si>
  <si>
    <t>Name 039</t>
  </si>
  <si>
    <t>Name 040</t>
  </si>
  <si>
    <t>Name 041</t>
  </si>
  <si>
    <t>Name 042</t>
  </si>
  <si>
    <t>Name 043</t>
  </si>
  <si>
    <t>Name 044</t>
  </si>
  <si>
    <t>Name 045</t>
  </si>
  <si>
    <t>Name 046</t>
  </si>
  <si>
    <t>Name 047</t>
  </si>
  <si>
    <t>Name 048</t>
  </si>
  <si>
    <t>Heidi</t>
  </si>
  <si>
    <t>Peter</t>
  </si>
  <si>
    <t>Die Namen</t>
  </si>
  <si>
    <r>
      <t xml:space="preserve">Die Formeln in den Spalten C und D </t>
    </r>
    <r>
      <rPr>
        <b/>
        <sz val="11"/>
        <color theme="0"/>
        <rFont val="Calibri"/>
        <family val="2"/>
        <scheme val="minor"/>
      </rPr>
      <t>KÖNNEN</t>
    </r>
    <r>
      <rPr>
        <sz val="11"/>
        <rFont val="Calibri"/>
        <family val="2"/>
        <scheme val="minor"/>
      </rPr>
      <t xml:space="preserve"> </t>
    </r>
    <r>
      <rPr>
        <b/>
        <sz val="11"/>
        <color theme="0"/>
        <rFont val="Calibri"/>
        <family val="2"/>
        <scheme val="minor"/>
      </rPr>
      <t>NICHT</t>
    </r>
  </si>
  <si>
    <t>Version vom 29.02.2020</t>
  </si>
  <si>
    <t>Name 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</si>
</sst>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d/\ mmmm"/>
  </numFmts>
  <fonts count="72" x14ac:knownFonts="1">
    <font>
      <sz val="10"/>
      <name val="Arial"/>
    </font>
    <font>
      <sz val="10"/>
      <name val="Arial"/>
      <family val="2"/>
    </font>
    <font>
      <sz val="8"/>
      <name val="Arial"/>
      <family val="2"/>
    </font>
    <font>
      <b/>
      <sz val="10"/>
      <name val="Arial"/>
      <family val="2"/>
    </font>
    <font>
      <b/>
      <sz val="14"/>
      <name val="Arial"/>
      <family val="2"/>
    </font>
    <font>
      <b/>
      <sz val="14"/>
      <name val="Arial"/>
      <family val="2"/>
    </font>
    <font>
      <sz val="10"/>
      <color indexed="10"/>
      <name val="Arial"/>
      <family val="2"/>
    </font>
    <font>
      <b/>
      <sz val="20"/>
      <name val="Arial"/>
      <family val="2"/>
    </font>
    <font>
      <b/>
      <sz val="10"/>
      <color indexed="10"/>
      <name val="Arial"/>
      <family val="2"/>
    </font>
    <font>
      <sz val="10"/>
      <name val="Arial"/>
      <family val="2"/>
    </font>
    <font>
      <b/>
      <sz val="12"/>
      <name val="Arial"/>
      <family val="2"/>
    </font>
    <font>
      <sz val="14"/>
      <name val="Arial"/>
      <family val="2"/>
    </font>
    <font>
      <sz val="12"/>
      <name val="Arial"/>
      <family val="2"/>
    </font>
    <font>
      <b/>
      <sz val="16"/>
      <name val="Arial"/>
      <family val="2"/>
    </font>
    <font>
      <sz val="48"/>
      <color indexed="10"/>
      <name val="Arial"/>
      <family val="2"/>
    </font>
    <font>
      <b/>
      <sz val="10"/>
      <color rgb="FFFF0000"/>
      <name val="Arial"/>
      <family val="2"/>
    </font>
    <font>
      <b/>
      <sz val="11"/>
      <name val="Arial"/>
      <family val="2"/>
    </font>
    <font>
      <sz val="11"/>
      <name val="Arial"/>
      <family val="2"/>
    </font>
    <font>
      <b/>
      <sz val="18"/>
      <name val="Arial"/>
      <family val="2"/>
    </font>
    <font>
      <i/>
      <sz val="9"/>
      <name val="Arial"/>
      <family val="2"/>
    </font>
    <font>
      <b/>
      <sz val="10"/>
      <color theme="0"/>
      <name val="Arial"/>
      <family val="2"/>
    </font>
    <font>
      <b/>
      <sz val="64"/>
      <name val="Calibri"/>
      <family val="2"/>
      <scheme val="minor"/>
    </font>
    <font>
      <sz val="10"/>
      <name val="Calibri"/>
      <family val="2"/>
      <scheme val="minor"/>
    </font>
    <font>
      <b/>
      <sz val="36"/>
      <name val="Calibri"/>
      <family val="2"/>
      <scheme val="minor"/>
    </font>
    <font>
      <sz val="36"/>
      <name val="Calibri"/>
      <family val="2"/>
      <scheme val="minor"/>
    </font>
    <font>
      <sz val="48"/>
      <color indexed="10"/>
      <name val="Calibri"/>
      <family val="2"/>
      <scheme val="minor"/>
    </font>
    <font>
      <b/>
      <sz val="28"/>
      <name val="Calibri"/>
      <family val="2"/>
      <scheme val="minor"/>
    </font>
    <font>
      <b/>
      <sz val="48"/>
      <name val="Calibri"/>
      <family val="2"/>
      <scheme val="minor"/>
    </font>
    <font>
      <sz val="48"/>
      <name val="Calibri"/>
      <family val="2"/>
      <scheme val="minor"/>
    </font>
    <font>
      <b/>
      <sz val="10"/>
      <name val="Calibri"/>
      <family val="2"/>
      <scheme val="minor"/>
    </font>
    <font>
      <b/>
      <sz val="20"/>
      <name val="Calibri"/>
      <family val="2"/>
      <scheme val="minor"/>
    </font>
    <font>
      <b/>
      <sz val="10"/>
      <color indexed="10"/>
      <name val="Calibri"/>
      <family val="2"/>
      <scheme val="minor"/>
    </font>
    <font>
      <sz val="8"/>
      <name val="Calibri"/>
      <family val="2"/>
      <scheme val="minor"/>
    </font>
    <font>
      <b/>
      <sz val="12"/>
      <name val="Calibri"/>
      <family val="2"/>
      <scheme val="minor"/>
    </font>
    <font>
      <sz val="9"/>
      <name val="Calibri"/>
      <family val="2"/>
      <scheme val="minor"/>
    </font>
    <font>
      <b/>
      <sz val="14"/>
      <name val="Calibri"/>
      <family val="2"/>
      <scheme val="minor"/>
    </font>
    <font>
      <sz val="12"/>
      <name val="Calibri"/>
      <family val="2"/>
      <scheme val="minor"/>
    </font>
    <font>
      <b/>
      <sz val="12"/>
      <color theme="0"/>
      <name val="Calibri"/>
      <family val="2"/>
      <scheme val="minor"/>
    </font>
    <font>
      <b/>
      <sz val="12"/>
      <color rgb="FFFF0000"/>
      <name val="Calibri"/>
      <family val="2"/>
      <scheme val="minor"/>
    </font>
    <font>
      <b/>
      <sz val="20"/>
      <color theme="3" tint="0.59999389629810485"/>
      <name val="Calibri"/>
      <family val="2"/>
      <scheme val="minor"/>
    </font>
    <font>
      <b/>
      <sz val="14"/>
      <color rgb="FFFF0000"/>
      <name val="Calibri"/>
      <family val="2"/>
      <scheme val="minor"/>
    </font>
    <font>
      <b/>
      <sz val="14"/>
      <color theme="0"/>
      <name val="Calibri"/>
      <family val="2"/>
      <scheme val="minor"/>
    </font>
    <font>
      <sz val="10"/>
      <color indexed="9"/>
      <name val="Calibri"/>
      <family val="2"/>
      <scheme val="minor"/>
    </font>
    <font>
      <sz val="12"/>
      <color theme="1" tint="0.499984740745262"/>
      <name val="Calibri"/>
      <family val="2"/>
      <scheme val="minor"/>
    </font>
    <font>
      <sz val="12"/>
      <color theme="0"/>
      <name val="Calibri"/>
      <family val="2"/>
      <scheme val="minor"/>
    </font>
    <font>
      <sz val="12"/>
      <color indexed="9"/>
      <name val="Calibri"/>
      <family val="2"/>
      <scheme val="minor"/>
    </font>
    <font>
      <b/>
      <sz val="16"/>
      <name val="Calibri"/>
      <family val="2"/>
      <scheme val="minor"/>
    </font>
    <font>
      <b/>
      <sz val="12"/>
      <color theme="3"/>
      <name val="Calibri"/>
      <family val="2"/>
      <scheme val="minor"/>
    </font>
    <font>
      <b/>
      <sz val="26"/>
      <name val="Calibri"/>
      <family val="2"/>
      <scheme val="minor"/>
    </font>
    <font>
      <b/>
      <sz val="26"/>
      <color theme="0"/>
      <name val="Calibri"/>
      <family val="2"/>
      <scheme val="minor"/>
    </font>
    <font>
      <sz val="24"/>
      <name val="Calibri"/>
      <family val="2"/>
      <scheme val="minor"/>
    </font>
    <font>
      <sz val="14"/>
      <name val="Calibri"/>
      <family val="2"/>
      <scheme val="minor"/>
    </font>
    <font>
      <b/>
      <sz val="10"/>
      <color rgb="FFFF0000"/>
      <name val="Calibri"/>
      <family val="2"/>
      <scheme val="minor"/>
    </font>
    <font>
      <b/>
      <sz val="14"/>
      <color indexed="9"/>
      <name val="Calibri"/>
      <family val="2"/>
      <scheme val="minor"/>
    </font>
    <font>
      <b/>
      <sz val="18"/>
      <color rgb="FFFF0000"/>
      <name val="Calibri"/>
      <family val="2"/>
      <scheme val="minor"/>
    </font>
    <font>
      <sz val="10"/>
      <color rgb="FFFF0000"/>
      <name val="Calibri"/>
      <family val="2"/>
      <scheme val="minor"/>
    </font>
    <font>
      <b/>
      <sz val="9"/>
      <color rgb="FFFF0000"/>
      <name val="Calibri"/>
      <family val="2"/>
      <scheme val="minor"/>
    </font>
    <font>
      <b/>
      <sz val="18"/>
      <color indexed="9"/>
      <name val="Calibri"/>
      <family val="2"/>
      <scheme val="minor"/>
    </font>
    <font>
      <sz val="10"/>
      <color indexed="10"/>
      <name val="Calibri"/>
      <family val="2"/>
      <scheme val="minor"/>
    </font>
    <font>
      <sz val="11"/>
      <name val="Calibri"/>
      <family val="2"/>
      <scheme val="minor"/>
    </font>
    <font>
      <sz val="20"/>
      <name val="Calibri"/>
      <family val="2"/>
      <scheme val="minor"/>
    </font>
    <font>
      <b/>
      <sz val="26"/>
      <color indexed="9"/>
      <name val="Calibri"/>
      <family val="2"/>
      <scheme val="minor"/>
    </font>
    <font>
      <i/>
      <sz val="9"/>
      <name val="Calibri"/>
      <family val="2"/>
      <scheme val="minor"/>
    </font>
    <font>
      <sz val="16"/>
      <name val="Calibri"/>
      <family val="2"/>
      <scheme val="minor"/>
    </font>
    <font>
      <b/>
      <sz val="14"/>
      <color rgb="FF0070C0"/>
      <name val="Calibri"/>
      <family val="2"/>
      <scheme val="minor"/>
    </font>
    <font>
      <u/>
      <sz val="10"/>
      <color theme="10"/>
      <name val="Arial"/>
    </font>
    <font>
      <b/>
      <sz val="14"/>
      <color theme="0"/>
      <name val="Arial"/>
      <family val="2"/>
    </font>
    <font>
      <b/>
      <sz val="11"/>
      <color theme="0"/>
      <name val="Calibri"/>
      <family val="2"/>
      <scheme val="minor"/>
    </font>
    <font>
      <b/>
      <sz val="24"/>
      <name val="Calibri"/>
      <family val="2"/>
      <scheme val="minor"/>
    </font>
    <font>
      <b/>
      <sz val="24"/>
      <name val="Arial"/>
      <family val="2"/>
    </font>
    <font>
      <sz val="10"/>
      <color theme="0"/>
      <name val="Arial"/>
      <family val="2"/>
    </font>
    <font>
      <b/>
      <u/>
      <sz val="14"/>
      <color theme="10"/>
      <name val="Arial"/>
      <family val="2"/>
    </font>
  </fonts>
  <fills count="53">
    <fill>
      <patternFill patternType="none"/>
    </fill>
    <fill>
      <patternFill patternType="gray125"/>
    </fill>
    <fill>
      <patternFill patternType="solid">
        <fgColor indexed="11"/>
        <bgColor indexed="64"/>
      </patternFill>
    </fill>
    <fill>
      <patternFill patternType="solid">
        <fgColor indexed="45"/>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8"/>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9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CC99"/>
        <bgColor indexed="64"/>
      </patternFill>
    </fill>
    <fill>
      <patternFill patternType="solid">
        <fgColor rgb="FFFF00FF"/>
        <bgColor indexed="64"/>
      </patternFill>
    </fill>
    <fill>
      <patternFill patternType="solid">
        <fgColor rgb="FFFF99FF"/>
        <bgColor indexed="64"/>
      </patternFill>
    </fill>
    <fill>
      <patternFill patternType="solid">
        <fgColor rgb="FFCCECFF"/>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FFFF"/>
        <bgColor indexed="64"/>
      </patternFill>
    </fill>
    <fill>
      <patternFill patternType="solid">
        <fgColor rgb="FF00FF00"/>
        <bgColor indexed="64"/>
      </patternFill>
    </fill>
    <fill>
      <patternFill patternType="solid">
        <fgColor rgb="FF99FF99"/>
        <bgColor indexed="64"/>
      </patternFill>
    </fill>
    <fill>
      <patternFill patternType="solid">
        <fgColor rgb="FFFF7C80"/>
        <bgColor indexed="64"/>
      </patternFill>
    </fill>
    <fill>
      <patternFill patternType="solid">
        <fgColor rgb="FFFFCCFF"/>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1" tint="0.499984740745262"/>
        <bgColor indexed="64"/>
      </patternFill>
    </fill>
    <fill>
      <patternFill patternType="solid">
        <fgColor rgb="FFFFFF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FF6699"/>
        <bgColor indexed="64"/>
      </patternFill>
    </fill>
    <fill>
      <patternFill patternType="solid">
        <fgColor theme="6" tint="0.39997558519241921"/>
        <bgColor indexed="64"/>
      </patternFill>
    </fill>
    <fill>
      <patternFill patternType="solid">
        <fgColor theme="1"/>
        <bgColor indexed="64"/>
      </patternFill>
    </fill>
    <fill>
      <patternFill patternType="solid">
        <fgColor rgb="FF0070C0"/>
        <bgColor indexed="64"/>
      </patternFill>
    </fill>
    <fill>
      <patternFill patternType="solid">
        <fgColor theme="6" tint="-0.499984740745262"/>
        <bgColor indexed="64"/>
      </patternFill>
    </fill>
    <fill>
      <patternFill patternType="solid">
        <fgColor theme="3" tint="0.39997558519241921"/>
        <bgColor indexed="64"/>
      </patternFill>
    </fill>
    <fill>
      <patternFill patternType="solid">
        <fgColor rgb="FFCCFFFF"/>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0" tint="-0.499984740745262"/>
        <bgColor indexed="64"/>
      </patternFill>
    </fill>
  </fills>
  <borders count="35">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n">
        <color auto="1"/>
      </top>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s>
  <cellStyleXfs count="2">
    <xf numFmtId="0" fontId="0" fillId="0" borderId="0"/>
    <xf numFmtId="0" fontId="65" fillId="0" borderId="0" applyNumberFormat="0" applyFill="0" applyBorder="0" applyAlignment="0" applyProtection="0"/>
  </cellStyleXfs>
  <cellXfs count="708">
    <xf numFmtId="0" fontId="0" fillId="0" borderId="0" xfId="0"/>
    <xf numFmtId="0" fontId="0" fillId="0" borderId="0" xfId="0" applyAlignment="1">
      <alignment horizontal="center"/>
    </xf>
    <xf numFmtId="0" fontId="0" fillId="4" borderId="1" xfId="0" applyFill="1" applyBorder="1" applyAlignment="1">
      <alignment horizontal="left"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2" xfId="0" applyFont="1" applyFill="1" applyBorder="1" applyAlignment="1">
      <alignment horizontal="left" vertical="center"/>
    </xf>
    <xf numFmtId="0" fontId="0" fillId="5" borderId="0" xfId="0" applyFill="1"/>
    <xf numFmtId="0" fontId="0" fillId="5" borderId="0" xfId="0" applyFill="1" applyAlignment="1">
      <alignment horizontal="center"/>
    </xf>
    <xf numFmtId="0" fontId="3" fillId="5" borderId="0" xfId="0" applyFont="1" applyFill="1"/>
    <xf numFmtId="0" fontId="4" fillId="5" borderId="0" xfId="0" quotePrefix="1" applyFont="1" applyFill="1" applyAlignment="1">
      <alignment horizontal="center"/>
    </xf>
    <xf numFmtId="0" fontId="3" fillId="5" borderId="0" xfId="0" applyFont="1" applyFill="1" applyAlignment="1">
      <alignment horizontal="center"/>
    </xf>
    <xf numFmtId="18" fontId="3" fillId="4" borderId="3" xfId="0" quotePrefix="1" applyNumberFormat="1" applyFont="1" applyFill="1" applyBorder="1" applyAlignment="1">
      <alignment horizontal="center" vertical="center"/>
    </xf>
    <xf numFmtId="0" fontId="5" fillId="6" borderId="2" xfId="0" applyFont="1" applyFill="1" applyBorder="1" applyAlignment="1">
      <alignment horizontal="left" vertical="center"/>
    </xf>
    <xf numFmtId="0" fontId="6" fillId="5" borderId="0" xfId="0" applyFont="1" applyFill="1"/>
    <xf numFmtId="0" fontId="7" fillId="5" borderId="0" xfId="0" applyFont="1" applyFill="1"/>
    <xf numFmtId="0" fontId="0" fillId="2" borderId="1" xfId="0" applyFill="1" applyBorder="1" applyAlignment="1">
      <alignment horizontal="left" vertical="center"/>
    </xf>
    <xf numFmtId="0" fontId="3" fillId="2" borderId="2" xfId="0" applyFont="1" applyFill="1" applyBorder="1" applyAlignment="1">
      <alignment horizontal="center" vertical="center"/>
    </xf>
    <xf numFmtId="0" fontId="5" fillId="2" borderId="2" xfId="0" applyFont="1" applyFill="1" applyBorder="1" applyAlignment="1">
      <alignment horizontal="left" vertical="center"/>
    </xf>
    <xf numFmtId="0" fontId="5" fillId="2" borderId="2" xfId="0" applyFont="1" applyFill="1" applyBorder="1" applyAlignment="1">
      <alignment horizontal="center" vertical="center"/>
    </xf>
    <xf numFmtId="0" fontId="3" fillId="2" borderId="3" xfId="0" applyFont="1" applyFill="1" applyBorder="1" applyAlignment="1">
      <alignment horizontal="center" vertical="center"/>
    </xf>
    <xf numFmtId="18" fontId="3" fillId="2" borderId="3" xfId="0" quotePrefix="1" applyNumberFormat="1" applyFont="1" applyFill="1" applyBorder="1" applyAlignment="1">
      <alignment horizontal="center" vertical="center"/>
    </xf>
    <xf numFmtId="0" fontId="0" fillId="5" borderId="0" xfId="0" applyFill="1" applyAlignment="1">
      <alignment horizontal="right"/>
    </xf>
    <xf numFmtId="49" fontId="2" fillId="5" borderId="0" xfId="0" applyNumberFormat="1" applyFont="1" applyFill="1" applyAlignment="1">
      <alignment horizontal="left" vertical="top"/>
    </xf>
    <xf numFmtId="0" fontId="3" fillId="0" borderId="0" xfId="0" applyFont="1"/>
    <xf numFmtId="0" fontId="6" fillId="0" borderId="0" xfId="0" applyFont="1"/>
    <xf numFmtId="0" fontId="8" fillId="5" borderId="0" xfId="0" applyFont="1" applyFill="1"/>
    <xf numFmtId="0" fontId="5" fillId="5" borderId="0" xfId="0" applyFont="1" applyFill="1"/>
    <xf numFmtId="164" fontId="3" fillId="0" borderId="0" xfId="0" applyNumberFormat="1" applyFont="1"/>
    <xf numFmtId="0" fontId="9" fillId="5" borderId="0" xfId="0" applyFont="1" applyFill="1"/>
    <xf numFmtId="0" fontId="10" fillId="5" borderId="0" xfId="0" applyFont="1" applyFill="1"/>
    <xf numFmtId="0" fontId="11" fillId="4" borderId="1" xfId="0" applyFont="1" applyFill="1" applyBorder="1" applyAlignment="1">
      <alignment horizontal="left" vertical="center"/>
    </xf>
    <xf numFmtId="0" fontId="11" fillId="2" borderId="1" xfId="0" applyFont="1" applyFill="1" applyBorder="1" applyAlignment="1">
      <alignment horizontal="left" vertical="center"/>
    </xf>
    <xf numFmtId="0" fontId="11" fillId="6" borderId="1" xfId="0" applyFont="1" applyFill="1" applyBorder="1" applyAlignment="1">
      <alignment horizontal="left" vertical="center"/>
    </xf>
    <xf numFmtId="0" fontId="0" fillId="5" borderId="10" xfId="0" applyFill="1" applyBorder="1"/>
    <xf numFmtId="0" fontId="5" fillId="8" borderId="2" xfId="0" applyFont="1" applyFill="1" applyBorder="1" applyAlignment="1">
      <alignment horizontal="left" vertical="center"/>
    </xf>
    <xf numFmtId="0" fontId="11" fillId="8" borderId="1" xfId="0" applyFont="1" applyFill="1" applyBorder="1" applyAlignment="1">
      <alignment horizontal="left" vertical="center"/>
    </xf>
    <xf numFmtId="0" fontId="5" fillId="9" borderId="2" xfId="0" applyFont="1" applyFill="1" applyBorder="1" applyAlignment="1">
      <alignment horizontal="left" vertical="center"/>
    </xf>
    <xf numFmtId="0" fontId="11" fillId="9" borderId="1" xfId="0" applyFont="1" applyFill="1" applyBorder="1" applyAlignment="1">
      <alignment horizontal="left" vertical="center"/>
    </xf>
    <xf numFmtId="0" fontId="3" fillId="9" borderId="2" xfId="0" applyFont="1" applyFill="1" applyBorder="1" applyAlignment="1">
      <alignment horizontal="center" vertical="center"/>
    </xf>
    <xf numFmtId="0" fontId="5"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5" fillId="3" borderId="2" xfId="0" applyFont="1" applyFill="1" applyBorder="1" applyAlignment="1">
      <alignment horizontal="left" vertical="center"/>
    </xf>
    <xf numFmtId="0" fontId="12" fillId="5" borderId="0" xfId="0" applyFont="1" applyFill="1"/>
    <xf numFmtId="0" fontId="1" fillId="5" borderId="0" xfId="0" applyFont="1" applyFill="1" applyAlignment="1">
      <alignment horizontal="left" vertical="center"/>
    </xf>
    <xf numFmtId="0" fontId="11" fillId="3" borderId="1" xfId="0" applyFont="1" applyFill="1" applyBorder="1" applyAlignment="1">
      <alignment horizontal="left" vertical="center"/>
    </xf>
    <xf numFmtId="0" fontId="5" fillId="10" borderId="2" xfId="0" applyFont="1" applyFill="1" applyBorder="1" applyAlignment="1">
      <alignment horizontal="left" vertical="center"/>
    </xf>
    <xf numFmtId="0" fontId="11" fillId="10" borderId="1" xfId="0" applyFont="1" applyFill="1" applyBorder="1" applyAlignment="1">
      <alignment horizontal="left" vertical="center"/>
    </xf>
    <xf numFmtId="0" fontId="3" fillId="10" borderId="2" xfId="0" applyFont="1" applyFill="1" applyBorder="1" applyAlignment="1">
      <alignment horizontal="center" vertical="center"/>
    </xf>
    <xf numFmtId="0" fontId="5" fillId="10" borderId="2" xfId="0" applyFont="1" applyFill="1" applyBorder="1" applyAlignment="1">
      <alignment horizontal="center" vertical="center"/>
    </xf>
    <xf numFmtId="0" fontId="3" fillId="10" borderId="3" xfId="0" applyFont="1" applyFill="1" applyBorder="1" applyAlignment="1">
      <alignment horizontal="center" vertical="center"/>
    </xf>
    <xf numFmtId="18" fontId="3" fillId="10" borderId="3" xfId="0" quotePrefix="1" applyNumberFormat="1" applyFont="1" applyFill="1" applyBorder="1" applyAlignment="1">
      <alignment horizontal="center" vertical="center"/>
    </xf>
    <xf numFmtId="0" fontId="3" fillId="9" borderId="3" xfId="0" quotePrefix="1" applyFont="1" applyFill="1" applyBorder="1" applyAlignment="1">
      <alignment horizontal="center" vertical="center"/>
    </xf>
    <xf numFmtId="0" fontId="5" fillId="5" borderId="0" xfId="0" applyFont="1" applyFill="1" applyAlignment="1">
      <alignment horizontal="right"/>
    </xf>
    <xf numFmtId="0" fontId="12" fillId="5" borderId="0" xfId="0" applyFont="1" applyFill="1" applyAlignment="1">
      <alignment horizontal="left" indent="1"/>
    </xf>
    <xf numFmtId="0" fontId="5" fillId="0" borderId="3" xfId="0" applyFont="1" applyBorder="1" applyAlignment="1" applyProtection="1">
      <alignment horizontal="center" vertical="center"/>
      <protection locked="0"/>
    </xf>
    <xf numFmtId="0" fontId="3" fillId="15" borderId="2" xfId="0" applyFont="1" applyFill="1" applyBorder="1" applyAlignment="1">
      <alignment horizontal="center" vertical="center"/>
    </xf>
    <xf numFmtId="0" fontId="3" fillId="15" borderId="2" xfId="0" applyFont="1" applyFill="1" applyBorder="1" applyAlignment="1">
      <alignment horizontal="left" vertical="center"/>
    </xf>
    <xf numFmtId="0" fontId="0" fillId="15" borderId="1" xfId="0" applyFill="1" applyBorder="1" applyAlignment="1">
      <alignment horizontal="left" vertical="center"/>
    </xf>
    <xf numFmtId="0" fontId="3" fillId="15" borderId="3" xfId="0" applyFont="1" applyFill="1" applyBorder="1" applyAlignment="1">
      <alignment horizontal="center" vertical="center"/>
    </xf>
    <xf numFmtId="0" fontId="0" fillId="14" borderId="0" xfId="0" applyFill="1" applyAlignment="1">
      <alignment horizontal="left"/>
    </xf>
    <xf numFmtId="0" fontId="1" fillId="14" borderId="0" xfId="0" applyFont="1" applyFill="1" applyAlignment="1">
      <alignment horizontal="left"/>
    </xf>
    <xf numFmtId="0" fontId="0" fillId="14" borderId="0" xfId="0" applyFill="1"/>
    <xf numFmtId="0" fontId="0" fillId="18" borderId="0" xfId="0" applyFill="1"/>
    <xf numFmtId="0" fontId="0" fillId="18" borderId="0" xfId="0" applyFill="1" applyAlignment="1">
      <alignment horizontal="left"/>
    </xf>
    <xf numFmtId="0" fontId="0" fillId="17" borderId="0" xfId="0" applyFill="1" applyAlignment="1">
      <alignment horizontal="left"/>
    </xf>
    <xf numFmtId="0" fontId="0" fillId="17" borderId="0" xfId="0" applyFill="1"/>
    <xf numFmtId="0" fontId="0" fillId="19" borderId="0" xfId="0" applyFill="1"/>
    <xf numFmtId="0" fontId="0" fillId="22" borderId="0" xfId="0" applyFill="1"/>
    <xf numFmtId="165" fontId="9" fillId="12" borderId="6" xfId="0" applyNumberFormat="1" applyFont="1" applyFill="1" applyBorder="1"/>
    <xf numFmtId="165" fontId="9" fillId="12" borderId="7" xfId="0" applyNumberFormat="1" applyFont="1" applyFill="1" applyBorder="1"/>
    <xf numFmtId="165" fontId="3" fillId="12" borderId="8" xfId="0" applyNumberFormat="1" applyFont="1" applyFill="1" applyBorder="1"/>
    <xf numFmtId="165" fontId="3" fillId="12" borderId="4" xfId="0" applyNumberFormat="1" applyFont="1" applyFill="1" applyBorder="1"/>
    <xf numFmtId="165" fontId="3" fillId="12" borderId="5" xfId="0" applyNumberFormat="1" applyFont="1" applyFill="1" applyBorder="1"/>
    <xf numFmtId="0" fontId="0" fillId="0" borderId="0" xfId="0" applyFill="1"/>
    <xf numFmtId="0" fontId="5" fillId="23" borderId="2" xfId="0" applyFont="1" applyFill="1" applyBorder="1" applyAlignment="1">
      <alignment horizontal="left" vertical="center"/>
    </xf>
    <xf numFmtId="0" fontId="11" fillId="23" borderId="1" xfId="0" applyFont="1" applyFill="1" applyBorder="1" applyAlignment="1">
      <alignment horizontal="left" vertical="center"/>
    </xf>
    <xf numFmtId="0" fontId="5" fillId="24" borderId="2" xfId="0" applyFont="1" applyFill="1" applyBorder="1" applyAlignment="1">
      <alignment horizontal="left" vertical="center"/>
    </xf>
    <xf numFmtId="0" fontId="11" fillId="24" borderId="1" xfId="0" applyFont="1" applyFill="1" applyBorder="1" applyAlignment="1">
      <alignment horizontal="left" vertical="center"/>
    </xf>
    <xf numFmtId="0" fontId="3" fillId="23" borderId="2" xfId="0" applyFont="1" applyFill="1" applyBorder="1" applyAlignment="1">
      <alignment horizontal="center" vertical="center"/>
    </xf>
    <xf numFmtId="0" fontId="0" fillId="23" borderId="1" xfId="0" applyFill="1" applyBorder="1" applyAlignment="1">
      <alignment horizontal="left" vertical="center"/>
    </xf>
    <xf numFmtId="0" fontId="5" fillId="23" borderId="2" xfId="0" applyFont="1" applyFill="1" applyBorder="1" applyAlignment="1">
      <alignment horizontal="center" vertical="center"/>
    </xf>
    <xf numFmtId="0" fontId="3" fillId="23" borderId="3" xfId="0" applyFont="1" applyFill="1" applyBorder="1" applyAlignment="1">
      <alignment horizontal="center" vertical="center"/>
    </xf>
    <xf numFmtId="18" fontId="3" fillId="23" borderId="3" xfId="0" applyNumberFormat="1" applyFont="1" applyFill="1" applyBorder="1" applyAlignment="1">
      <alignment horizontal="center" vertical="center"/>
    </xf>
    <xf numFmtId="0" fontId="5" fillId="25" borderId="2" xfId="0" applyFont="1" applyFill="1" applyBorder="1" applyAlignment="1">
      <alignment horizontal="left" vertical="center"/>
    </xf>
    <xf numFmtId="0" fontId="11" fillId="25" borderId="1" xfId="0" applyFont="1" applyFill="1" applyBorder="1" applyAlignment="1">
      <alignment horizontal="left" vertical="center"/>
    </xf>
    <xf numFmtId="0" fontId="3" fillId="25" borderId="2" xfId="0" applyFont="1" applyFill="1" applyBorder="1" applyAlignment="1">
      <alignment horizontal="center" vertical="center"/>
    </xf>
    <xf numFmtId="0" fontId="5" fillId="25" borderId="2" xfId="0" applyFont="1" applyFill="1" applyBorder="1" applyAlignment="1">
      <alignment horizontal="center" vertical="center"/>
    </xf>
    <xf numFmtId="0" fontId="3" fillId="25" borderId="3" xfId="0" applyFont="1" applyFill="1" applyBorder="1" applyAlignment="1">
      <alignment horizontal="center" vertical="center"/>
    </xf>
    <xf numFmtId="18" fontId="3" fillId="25" borderId="3" xfId="0" applyNumberFormat="1" applyFont="1" applyFill="1" applyBorder="1" applyAlignment="1">
      <alignment horizontal="center" vertical="center"/>
    </xf>
    <xf numFmtId="0" fontId="5" fillId="26" borderId="2" xfId="0" applyFont="1" applyFill="1" applyBorder="1" applyAlignment="1">
      <alignment horizontal="left" vertical="center"/>
    </xf>
    <xf numFmtId="0" fontId="11" fillId="26" borderId="1" xfId="0" applyFont="1" applyFill="1" applyBorder="1" applyAlignment="1">
      <alignment horizontal="left" vertical="center"/>
    </xf>
    <xf numFmtId="0" fontId="5" fillId="27" borderId="2" xfId="0" applyFont="1" applyFill="1" applyBorder="1" applyAlignment="1">
      <alignment horizontal="left" vertical="center"/>
    </xf>
    <xf numFmtId="0" fontId="11" fillId="27" borderId="1" xfId="0" applyFont="1" applyFill="1" applyBorder="1" applyAlignment="1">
      <alignment horizontal="left" vertical="center"/>
    </xf>
    <xf numFmtId="22" fontId="3" fillId="5" borderId="0" xfId="0" applyNumberFormat="1" applyFont="1" applyFill="1" applyAlignment="1">
      <alignment horizontal="left" vertical="center"/>
    </xf>
    <xf numFmtId="49" fontId="3" fillId="5" borderId="0" xfId="0" applyNumberFormat="1" applyFont="1" applyFill="1" applyAlignment="1">
      <alignment horizontal="left" vertical="top"/>
    </xf>
    <xf numFmtId="0" fontId="3" fillId="12" borderId="3" xfId="0" applyFont="1" applyFill="1" applyBorder="1" applyAlignment="1">
      <alignment horizontal="center" vertical="center"/>
    </xf>
    <xf numFmtId="18" fontId="5" fillId="4" borderId="3" xfId="0" quotePrefix="1" applyNumberFormat="1" applyFont="1" applyFill="1" applyBorder="1" applyAlignment="1">
      <alignment horizontal="center" vertical="center"/>
    </xf>
    <xf numFmtId="18" fontId="13" fillId="4" borderId="3" xfId="0" quotePrefix="1" applyNumberFormat="1" applyFont="1" applyFill="1" applyBorder="1" applyAlignment="1">
      <alignment horizontal="center" vertical="center"/>
    </xf>
    <xf numFmtId="18" fontId="13" fillId="2" borderId="3" xfId="0" applyNumberFormat="1" applyFont="1" applyFill="1" applyBorder="1" applyAlignment="1">
      <alignment horizontal="center" vertical="center"/>
    </xf>
    <xf numFmtId="0" fontId="5" fillId="30" borderId="3" xfId="0" applyFont="1" applyFill="1" applyBorder="1" applyAlignment="1">
      <alignment horizontal="center" vertical="center"/>
    </xf>
    <xf numFmtId="18" fontId="5" fillId="21" borderId="3" xfId="0" applyNumberFormat="1" applyFont="1" applyFill="1" applyBorder="1" applyAlignment="1">
      <alignment horizontal="center" vertical="center"/>
    </xf>
    <xf numFmtId="0" fontId="5" fillId="26" borderId="3" xfId="0" applyFont="1" applyFill="1" applyBorder="1" applyAlignment="1">
      <alignment horizontal="center" vertical="center"/>
    </xf>
    <xf numFmtId="18" fontId="13" fillId="21" borderId="3" xfId="0" applyNumberFormat="1" applyFont="1" applyFill="1" applyBorder="1" applyAlignment="1">
      <alignment horizontal="center" vertical="center"/>
    </xf>
    <xf numFmtId="0" fontId="13" fillId="26" borderId="3" xfId="0" applyFont="1" applyFill="1" applyBorder="1" applyAlignment="1">
      <alignment horizontal="center" vertical="center"/>
    </xf>
    <xf numFmtId="18" fontId="13" fillId="23" borderId="3" xfId="0" applyNumberFormat="1" applyFont="1" applyFill="1" applyBorder="1" applyAlignment="1">
      <alignment horizontal="center" vertical="center"/>
    </xf>
    <xf numFmtId="18" fontId="13" fillId="31" borderId="3" xfId="0" applyNumberFormat="1" applyFont="1" applyFill="1" applyBorder="1" applyAlignment="1">
      <alignment horizontal="center" vertical="center"/>
    </xf>
    <xf numFmtId="0" fontId="5" fillId="12" borderId="2" xfId="0" applyFont="1" applyFill="1" applyBorder="1" applyAlignment="1">
      <alignment horizontal="left" vertical="center"/>
    </xf>
    <xf numFmtId="0" fontId="5" fillId="30" borderId="2" xfId="0" applyFont="1" applyFill="1" applyBorder="1" applyAlignment="1">
      <alignment horizontal="left" vertical="center"/>
    </xf>
    <xf numFmtId="0" fontId="5" fillId="12" borderId="3" xfId="0" applyFont="1" applyFill="1" applyBorder="1" applyAlignment="1" applyProtection="1">
      <alignment horizontal="center" vertical="center"/>
      <protection locked="0"/>
    </xf>
    <xf numFmtId="0" fontId="17" fillId="12" borderId="2" xfId="0" applyFont="1" applyFill="1" applyBorder="1" applyAlignment="1">
      <alignment horizontal="right" vertical="center"/>
    </xf>
    <xf numFmtId="0" fontId="3" fillId="12" borderId="2" xfId="0" applyFont="1" applyFill="1" applyBorder="1" applyAlignment="1">
      <alignment horizontal="center" vertical="center"/>
    </xf>
    <xf numFmtId="0" fontId="0" fillId="12" borderId="1" xfId="0" applyFill="1" applyBorder="1" applyAlignment="1">
      <alignment horizontal="left" vertical="center"/>
    </xf>
    <xf numFmtId="0" fontId="5" fillId="12" borderId="3" xfId="0" applyFont="1" applyFill="1" applyBorder="1" applyAlignment="1">
      <alignment horizontal="center" vertical="center"/>
    </xf>
    <xf numFmtId="0" fontId="0" fillId="5" borderId="16" xfId="0" applyFill="1" applyBorder="1"/>
    <xf numFmtId="0" fontId="0" fillId="5" borderId="16" xfId="0" applyFill="1" applyBorder="1" applyAlignment="1">
      <alignment horizontal="center"/>
    </xf>
    <xf numFmtId="0" fontId="1" fillId="5" borderId="16" xfId="0" applyFont="1" applyFill="1" applyBorder="1" applyAlignment="1">
      <alignment horizontal="left" vertical="center"/>
    </xf>
    <xf numFmtId="0" fontId="0" fillId="5" borderId="17" xfId="0" applyFill="1" applyBorder="1"/>
    <xf numFmtId="18" fontId="5" fillId="23" borderId="3" xfId="0" applyNumberFormat="1" applyFont="1" applyFill="1" applyBorder="1" applyAlignment="1">
      <alignment horizontal="left" vertical="center"/>
    </xf>
    <xf numFmtId="0" fontId="3" fillId="12" borderId="2" xfId="0" applyFont="1" applyFill="1" applyBorder="1" applyAlignment="1">
      <alignment horizontal="left" vertical="center"/>
    </xf>
    <xf numFmtId="18" fontId="5" fillId="31" borderId="3" xfId="0" applyNumberFormat="1" applyFont="1" applyFill="1" applyBorder="1" applyAlignment="1">
      <alignment horizontal="center" vertical="center"/>
    </xf>
    <xf numFmtId="0" fontId="10" fillId="12" borderId="3" xfId="0" applyFont="1" applyFill="1" applyBorder="1"/>
    <xf numFmtId="0" fontId="5" fillId="12" borderId="3" xfId="0" applyFont="1" applyFill="1" applyBorder="1"/>
    <xf numFmtId="0" fontId="13" fillId="12" borderId="3" xfId="0" applyFont="1" applyFill="1" applyBorder="1" applyAlignment="1">
      <alignment horizontal="center" vertical="center"/>
    </xf>
    <xf numFmtId="0" fontId="0" fillId="12" borderId="0" xfId="0" applyFill="1"/>
    <xf numFmtId="0" fontId="0" fillId="12" borderId="0" xfId="0" applyFill="1" applyAlignment="1">
      <alignment horizontal="center"/>
    </xf>
    <xf numFmtId="0" fontId="1" fillId="12" borderId="0" xfId="0" applyFont="1" applyFill="1" applyAlignment="1">
      <alignment horizontal="left" vertical="center"/>
    </xf>
    <xf numFmtId="0" fontId="5" fillId="12" borderId="0" xfId="0" applyFont="1" applyFill="1"/>
    <xf numFmtId="0" fontId="9" fillId="12" borderId="0" xfId="0" applyFont="1" applyFill="1" applyAlignment="1">
      <alignment horizontal="right"/>
    </xf>
    <xf numFmtId="0" fontId="9" fillId="12" borderId="0" xfId="0" applyFont="1" applyFill="1"/>
    <xf numFmtId="0" fontId="3" fillId="12" borderId="0" xfId="0" applyFont="1" applyFill="1"/>
    <xf numFmtId="0" fontId="9" fillId="12" borderId="0" xfId="0" applyFont="1" applyFill="1" applyAlignment="1">
      <alignment horizontal="left" vertical="center"/>
    </xf>
    <xf numFmtId="0" fontId="6" fillId="12" borderId="0" xfId="0" applyFont="1" applyFill="1"/>
    <xf numFmtId="0" fontId="3" fillId="12" borderId="0" xfId="0" applyFont="1" applyFill="1" applyAlignment="1">
      <alignment horizontal="center"/>
    </xf>
    <xf numFmtId="0" fontId="9" fillId="12" borderId="0" xfId="0" applyFont="1" applyFill="1" applyAlignment="1">
      <alignment horizontal="right" vertical="center"/>
    </xf>
    <xf numFmtId="0" fontId="0" fillId="12" borderId="0" xfId="0" applyFill="1" applyAlignment="1">
      <alignment horizontal="left"/>
    </xf>
    <xf numFmtId="0" fontId="1" fillId="12" borderId="0" xfId="0" applyFont="1" applyFill="1" applyAlignment="1">
      <alignment horizontal="left"/>
    </xf>
    <xf numFmtId="165" fontId="0" fillId="12" borderId="0" xfId="0" applyNumberFormat="1" applyFill="1"/>
    <xf numFmtId="164" fontId="3" fillId="12" borderId="0" xfId="0" applyNumberFormat="1" applyFont="1" applyFill="1"/>
    <xf numFmtId="0" fontId="10" fillId="12" borderId="0" xfId="0" applyFont="1" applyFill="1"/>
    <xf numFmtId="0" fontId="4" fillId="12" borderId="0" xfId="0" quotePrefix="1" applyFont="1" applyFill="1" applyAlignment="1">
      <alignment horizontal="center"/>
    </xf>
    <xf numFmtId="0" fontId="3" fillId="30" borderId="2" xfId="0" applyFont="1" applyFill="1" applyBorder="1" applyAlignment="1">
      <alignment horizontal="center" vertical="center"/>
    </xf>
    <xf numFmtId="0" fontId="0" fillId="30" borderId="1" xfId="0" applyFill="1" applyBorder="1" applyAlignment="1">
      <alignment horizontal="left" vertical="center"/>
    </xf>
    <xf numFmtId="0" fontId="5" fillId="30" borderId="2" xfId="0" applyFont="1" applyFill="1" applyBorder="1" applyAlignment="1">
      <alignment horizontal="center" vertical="center"/>
    </xf>
    <xf numFmtId="0" fontId="5" fillId="35" borderId="3" xfId="0" applyFont="1" applyFill="1" applyBorder="1" applyAlignment="1">
      <alignment horizontal="left" vertical="center"/>
    </xf>
    <xf numFmtId="0" fontId="0" fillId="12" borderId="11" xfId="0" applyFill="1" applyBorder="1"/>
    <xf numFmtId="0" fontId="5" fillId="12" borderId="10" xfId="0" applyFont="1" applyFill="1" applyBorder="1"/>
    <xf numFmtId="0" fontId="0" fillId="12" borderId="10" xfId="0" applyFill="1" applyBorder="1"/>
    <xf numFmtId="0" fontId="0" fillId="12" borderId="14" xfId="0" applyFill="1" applyBorder="1"/>
    <xf numFmtId="0" fontId="0" fillId="12" borderId="9" xfId="0" applyFill="1" applyBorder="1"/>
    <xf numFmtId="0" fontId="5" fillId="12" borderId="0" xfId="0" applyFont="1" applyFill="1" applyBorder="1"/>
    <xf numFmtId="0" fontId="0" fillId="12" borderId="0" xfId="0" applyFill="1" applyBorder="1"/>
    <xf numFmtId="0" fontId="6" fillId="12" borderId="0" xfId="0" applyFont="1" applyFill="1" applyBorder="1"/>
    <xf numFmtId="0" fontId="9" fillId="12" borderId="0" xfId="0" applyFont="1" applyFill="1" applyBorder="1"/>
    <xf numFmtId="0" fontId="0" fillId="5" borderId="0" xfId="0" applyFill="1" applyBorder="1"/>
    <xf numFmtId="0" fontId="6" fillId="5" borderId="0" xfId="0" applyFont="1" applyFill="1" applyBorder="1"/>
    <xf numFmtId="0" fontId="9" fillId="5" borderId="0" xfId="0" applyFont="1" applyFill="1" applyBorder="1"/>
    <xf numFmtId="0" fontId="0" fillId="12" borderId="15" xfId="0" applyFill="1" applyBorder="1"/>
    <xf numFmtId="0" fontId="1" fillId="12" borderId="16" xfId="0" applyFont="1" applyFill="1" applyBorder="1" applyAlignment="1">
      <alignment horizontal="left" vertical="center"/>
    </xf>
    <xf numFmtId="0" fontId="0" fillId="12" borderId="16" xfId="0" applyFill="1" applyBorder="1"/>
    <xf numFmtId="0" fontId="6" fillId="12" borderId="16" xfId="0" applyFont="1" applyFill="1" applyBorder="1"/>
    <xf numFmtId="0" fontId="9" fillId="12" borderId="16" xfId="0" applyFont="1" applyFill="1" applyBorder="1"/>
    <xf numFmtId="0" fontId="10" fillId="12" borderId="16" xfId="0" applyFont="1" applyFill="1" applyBorder="1"/>
    <xf numFmtId="0" fontId="3" fillId="12" borderId="0" xfId="0" applyFont="1" applyFill="1" applyBorder="1"/>
    <xf numFmtId="0" fontId="0" fillId="12" borderId="23" xfId="0" applyFill="1" applyBorder="1"/>
    <xf numFmtId="0" fontId="3" fillId="12" borderId="16" xfId="0" applyFont="1" applyFill="1" applyBorder="1"/>
    <xf numFmtId="0" fontId="0" fillId="12" borderId="17" xfId="0" applyFill="1" applyBorder="1"/>
    <xf numFmtId="0" fontId="0" fillId="28" borderId="0" xfId="0" applyFill="1" applyBorder="1"/>
    <xf numFmtId="0" fontId="14" fillId="28" borderId="0" xfId="0" applyFont="1" applyFill="1" applyBorder="1" applyAlignment="1"/>
    <xf numFmtId="0" fontId="18" fillId="5" borderId="0" xfId="0" applyFont="1" applyFill="1"/>
    <xf numFmtId="3" fontId="0" fillId="19" borderId="0" xfId="0" applyNumberFormat="1" applyFill="1"/>
    <xf numFmtId="3" fontId="0" fillId="7" borderId="0" xfId="0" applyNumberFormat="1" applyFill="1"/>
    <xf numFmtId="3" fontId="9" fillId="12" borderId="6" xfId="0" applyNumberFormat="1" applyFont="1" applyFill="1" applyBorder="1"/>
    <xf numFmtId="3" fontId="9" fillId="12" borderId="7" xfId="0" applyNumberFormat="1" applyFont="1" applyFill="1" applyBorder="1"/>
    <xf numFmtId="3" fontId="3" fillId="12" borderId="4" xfId="0" applyNumberFormat="1" applyFont="1" applyFill="1" applyBorder="1"/>
    <xf numFmtId="3" fontId="3" fillId="12" borderId="5" xfId="0" applyNumberFormat="1" applyFont="1" applyFill="1" applyBorder="1"/>
    <xf numFmtId="3" fontId="3" fillId="12" borderId="8" xfId="0" applyNumberFormat="1" applyFont="1" applyFill="1" applyBorder="1"/>
    <xf numFmtId="0" fontId="1" fillId="5" borderId="0" xfId="0" quotePrefix="1" applyFont="1" applyFill="1"/>
    <xf numFmtId="0" fontId="4" fillId="0" borderId="3" xfId="0" applyFont="1" applyBorder="1" applyAlignment="1" applyProtection="1">
      <alignment horizontal="center" vertical="center"/>
      <protection locked="0"/>
    </xf>
    <xf numFmtId="0" fontId="1" fillId="12" borderId="0" xfId="0" applyFont="1" applyFill="1"/>
    <xf numFmtId="0" fontId="4" fillId="5" borderId="0" xfId="0" applyFont="1" applyFill="1" applyAlignment="1">
      <alignment horizontal="right" vertical="center"/>
    </xf>
    <xf numFmtId="0" fontId="3" fillId="5" borderId="0" xfId="0" applyFont="1" applyFill="1" applyAlignment="1">
      <alignment horizontal="right"/>
    </xf>
    <xf numFmtId="0" fontId="0" fillId="12" borderId="0" xfId="0" applyFill="1"/>
    <xf numFmtId="0" fontId="5" fillId="12" borderId="2" xfId="0" applyFont="1" applyFill="1" applyBorder="1" applyAlignment="1">
      <alignment horizontal="left" vertical="center"/>
    </xf>
    <xf numFmtId="0" fontId="0" fillId="12" borderId="1" xfId="0" applyFill="1" applyBorder="1" applyAlignment="1">
      <alignment horizontal="left" vertical="center"/>
    </xf>
    <xf numFmtId="0" fontId="0" fillId="12" borderId="1" xfId="0" applyFill="1" applyBorder="1" applyAlignment="1">
      <alignment horizontal="left" vertical="center"/>
    </xf>
    <xf numFmtId="0" fontId="5" fillId="12" borderId="2" xfId="0" applyFont="1" applyFill="1" applyBorder="1" applyAlignment="1">
      <alignment horizontal="left" vertical="center"/>
    </xf>
    <xf numFmtId="0" fontId="4" fillId="4" borderId="2" xfId="0" applyFont="1" applyFill="1" applyBorder="1" applyAlignment="1">
      <alignment horizontal="left" vertical="center"/>
    </xf>
    <xf numFmtId="0" fontId="4" fillId="8" borderId="2" xfId="0" applyFont="1" applyFill="1" applyBorder="1" applyAlignment="1">
      <alignment horizontal="left" vertical="center"/>
    </xf>
    <xf numFmtId="0" fontId="4" fillId="10" borderId="2" xfId="0" applyFont="1" applyFill="1" applyBorder="1" applyAlignment="1">
      <alignment horizontal="left" vertical="center"/>
    </xf>
    <xf numFmtId="0" fontId="4" fillId="3" borderId="2" xfId="0" applyFont="1" applyFill="1" applyBorder="1" applyAlignment="1">
      <alignment horizontal="left" vertical="center"/>
    </xf>
    <xf numFmtId="0" fontId="4" fillId="2" borderId="2" xfId="0" applyFont="1" applyFill="1" applyBorder="1" applyAlignment="1">
      <alignment horizontal="left" vertical="center"/>
    </xf>
    <xf numFmtId="0" fontId="4" fillId="6" borderId="2" xfId="0" applyFont="1" applyFill="1" applyBorder="1" applyAlignment="1">
      <alignment horizontal="left" vertical="center"/>
    </xf>
    <xf numFmtId="0" fontId="4" fillId="9" borderId="2" xfId="0" applyFont="1" applyFill="1" applyBorder="1" applyAlignment="1">
      <alignment horizontal="left" vertical="center"/>
    </xf>
    <xf numFmtId="0" fontId="4" fillId="23" borderId="2" xfId="0" applyFont="1" applyFill="1" applyBorder="1" applyAlignment="1">
      <alignment horizontal="left" vertical="center"/>
    </xf>
    <xf numFmtId="0" fontId="4" fillId="24" borderId="2" xfId="0" applyFont="1" applyFill="1" applyBorder="1" applyAlignment="1">
      <alignment horizontal="left" vertical="center"/>
    </xf>
    <xf numFmtId="0" fontId="4" fillId="25" borderId="2" xfId="0" applyFont="1" applyFill="1" applyBorder="1" applyAlignment="1">
      <alignment horizontal="left" vertical="center"/>
    </xf>
    <xf numFmtId="0" fontId="4" fillId="26" borderId="2" xfId="0" applyFont="1" applyFill="1" applyBorder="1" applyAlignment="1">
      <alignment horizontal="left" vertical="center"/>
    </xf>
    <xf numFmtId="22" fontId="15" fillId="5" borderId="0" xfId="0" applyNumberFormat="1" applyFont="1" applyFill="1" applyAlignment="1">
      <alignment horizontal="left" vertical="center"/>
    </xf>
    <xf numFmtId="0" fontId="0" fillId="28" borderId="25" xfId="0" applyFill="1" applyBorder="1"/>
    <xf numFmtId="0" fontId="14" fillId="28" borderId="25" xfId="0" applyFont="1" applyFill="1" applyBorder="1" applyAlignment="1"/>
    <xf numFmtId="18" fontId="4" fillId="32" borderId="3" xfId="0" applyNumberFormat="1" applyFont="1" applyFill="1" applyBorder="1" applyAlignment="1">
      <alignment horizontal="center" vertical="center"/>
    </xf>
    <xf numFmtId="18" fontId="4" fillId="4" borderId="3" xfId="0" quotePrefix="1" applyNumberFormat="1" applyFont="1" applyFill="1" applyBorder="1" applyAlignment="1">
      <alignment horizontal="center" vertical="center"/>
    </xf>
    <xf numFmtId="18" fontId="4" fillId="21" borderId="3" xfId="0" applyNumberFormat="1" applyFont="1" applyFill="1" applyBorder="1" applyAlignment="1">
      <alignment horizontal="center" vertical="center"/>
    </xf>
    <xf numFmtId="18" fontId="4" fillId="23" borderId="3" xfId="0" applyNumberFormat="1" applyFont="1" applyFill="1" applyBorder="1" applyAlignment="1">
      <alignment horizontal="center" vertical="center"/>
    </xf>
    <xf numFmtId="0" fontId="4" fillId="26" borderId="3" xfId="0" applyFont="1" applyFill="1" applyBorder="1" applyAlignment="1">
      <alignment horizontal="center" vertical="center"/>
    </xf>
    <xf numFmtId="0" fontId="1" fillId="5" borderId="0" xfId="0" applyFont="1" applyFill="1"/>
    <xf numFmtId="18" fontId="4" fillId="31" borderId="3" xfId="0" applyNumberFormat="1" applyFont="1" applyFill="1" applyBorder="1" applyAlignment="1">
      <alignment horizontal="center" vertical="center"/>
    </xf>
    <xf numFmtId="18" fontId="13" fillId="21" borderId="19" xfId="0" quotePrefix="1" applyNumberFormat="1" applyFont="1" applyFill="1" applyBorder="1" applyAlignment="1">
      <alignment horizontal="center" vertical="center"/>
    </xf>
    <xf numFmtId="18" fontId="13" fillId="25" borderId="19" xfId="0" applyNumberFormat="1" applyFont="1" applyFill="1" applyBorder="1" applyAlignment="1">
      <alignment horizontal="center" vertical="center"/>
    </xf>
    <xf numFmtId="18" fontId="5" fillId="40" borderId="3" xfId="0" quotePrefix="1" applyNumberFormat="1" applyFont="1" applyFill="1" applyBorder="1" applyAlignment="1">
      <alignment horizontal="left" vertical="center"/>
    </xf>
    <xf numFmtId="18" fontId="5" fillId="40" borderId="3" xfId="0" applyNumberFormat="1" applyFont="1" applyFill="1" applyBorder="1" applyAlignment="1">
      <alignment horizontal="left" vertical="center"/>
    </xf>
    <xf numFmtId="18" fontId="5" fillId="41" borderId="3" xfId="0" applyNumberFormat="1" applyFont="1" applyFill="1" applyBorder="1" applyAlignment="1">
      <alignment horizontal="left" vertical="center"/>
    </xf>
    <xf numFmtId="18" fontId="5" fillId="42" borderId="3" xfId="0" applyNumberFormat="1" applyFont="1" applyFill="1" applyBorder="1" applyAlignment="1">
      <alignment horizontal="left" vertical="center"/>
    </xf>
    <xf numFmtId="18" fontId="5" fillId="43" borderId="3" xfId="0" applyNumberFormat="1" applyFont="1" applyFill="1" applyBorder="1" applyAlignment="1">
      <alignment horizontal="left" vertical="center"/>
    </xf>
    <xf numFmtId="18" fontId="5" fillId="44" borderId="3" xfId="0" applyNumberFormat="1" applyFont="1" applyFill="1" applyBorder="1" applyAlignment="1">
      <alignment horizontal="left" vertical="center"/>
    </xf>
    <xf numFmtId="18" fontId="5" fillId="44" borderId="20" xfId="0" applyNumberFormat="1" applyFont="1" applyFill="1" applyBorder="1" applyAlignment="1">
      <alignment horizontal="left" vertical="center"/>
    </xf>
    <xf numFmtId="18" fontId="5" fillId="21" borderId="3" xfId="0" quotePrefix="1" applyNumberFormat="1" applyFont="1" applyFill="1" applyBorder="1" applyAlignment="1">
      <alignment horizontal="left" vertical="center"/>
    </xf>
    <xf numFmtId="18" fontId="5" fillId="32" borderId="3" xfId="0" applyNumberFormat="1" applyFont="1" applyFill="1" applyBorder="1" applyAlignment="1">
      <alignment horizontal="left" vertical="center"/>
    </xf>
    <xf numFmtId="18" fontId="5" fillId="25" borderId="3" xfId="0" applyNumberFormat="1" applyFont="1" applyFill="1" applyBorder="1" applyAlignment="1">
      <alignment horizontal="left" vertical="center"/>
    </xf>
    <xf numFmtId="0" fontId="1" fillId="0" borderId="0" xfId="0" applyFont="1" applyAlignment="1">
      <alignment vertical="center"/>
    </xf>
    <xf numFmtId="0" fontId="1" fillId="0" borderId="0" xfId="0" applyFont="1"/>
    <xf numFmtId="0" fontId="19" fillId="12" borderId="0" xfId="0" applyFont="1" applyFill="1"/>
    <xf numFmtId="0" fontId="19" fillId="12" borderId="0" xfId="0" applyFont="1" applyFill="1" applyAlignment="1">
      <alignment horizontal="center"/>
    </xf>
    <xf numFmtId="0" fontId="19" fillId="12" borderId="0" xfId="0" applyFont="1" applyFill="1" applyAlignment="1">
      <alignment horizontal="right"/>
    </xf>
    <xf numFmtId="0" fontId="19" fillId="12" borderId="0" xfId="0" applyFont="1" applyFill="1" applyAlignment="1">
      <alignment horizontal="left"/>
    </xf>
    <xf numFmtId="0" fontId="4" fillId="12" borderId="0" xfId="0" applyFont="1" applyFill="1"/>
    <xf numFmtId="0" fontId="17" fillId="12" borderId="0" xfId="0" applyFont="1" applyFill="1"/>
    <xf numFmtId="0" fontId="20" fillId="45" borderId="3" xfId="0" applyFont="1" applyFill="1" applyBorder="1" applyAlignment="1">
      <alignment horizontal="center" vertical="center"/>
    </xf>
    <xf numFmtId="0" fontId="20" fillId="21" borderId="3" xfId="0" applyFont="1" applyFill="1" applyBorder="1" applyAlignment="1">
      <alignment horizontal="center" vertical="center"/>
    </xf>
    <xf numFmtId="0" fontId="20" fillId="46" borderId="3" xfId="0" applyFont="1" applyFill="1" applyBorder="1" applyAlignment="1">
      <alignment horizontal="center" vertical="center"/>
    </xf>
    <xf numFmtId="0" fontId="4" fillId="12" borderId="3" xfId="0" applyFont="1" applyFill="1" applyBorder="1" applyAlignment="1">
      <alignment horizontal="center" vertical="center"/>
    </xf>
    <xf numFmtId="0" fontId="20" fillId="47" borderId="3" xfId="0" applyFont="1" applyFill="1" applyBorder="1" applyAlignment="1">
      <alignment horizontal="center" vertical="center"/>
    </xf>
    <xf numFmtId="0" fontId="25" fillId="28" borderId="25" xfId="0" applyFont="1" applyFill="1" applyBorder="1" applyAlignment="1"/>
    <xf numFmtId="0" fontId="26" fillId="28" borderId="26" xfId="0" applyFont="1" applyFill="1" applyBorder="1" applyAlignment="1">
      <alignment horizontal="right"/>
    </xf>
    <xf numFmtId="0" fontId="22" fillId="38" borderId="0" xfId="0" applyFont="1" applyFill="1"/>
    <xf numFmtId="0" fontId="22" fillId="38" borderId="0" xfId="0" applyFont="1" applyFill="1" applyAlignment="1">
      <alignment horizontal="center"/>
    </xf>
    <xf numFmtId="0" fontId="22" fillId="30" borderId="0" xfId="0" applyFont="1" applyFill="1"/>
    <xf numFmtId="0" fontId="29" fillId="29" borderId="0" xfId="0" applyFont="1" applyFill="1" applyAlignment="1">
      <alignment horizontal="center"/>
    </xf>
    <xf numFmtId="0" fontId="29" fillId="29" borderId="0" xfId="0" applyFont="1" applyFill="1" applyAlignment="1">
      <alignment horizontal="center" wrapText="1"/>
    </xf>
    <xf numFmtId="0" fontId="22" fillId="0" borderId="0" xfId="0" applyFont="1"/>
    <xf numFmtId="0" fontId="30" fillId="29" borderId="0" xfId="0" applyFont="1" applyFill="1" applyAlignment="1">
      <alignment horizontal="left"/>
    </xf>
    <xf numFmtId="0" fontId="31" fillId="29" borderId="0" xfId="0" applyFont="1" applyFill="1" applyAlignment="1">
      <alignment horizontal="center"/>
    </xf>
    <xf numFmtId="0" fontId="31" fillId="29" borderId="0" xfId="0" applyFont="1" applyFill="1" applyAlignment="1">
      <alignment horizontal="center" wrapText="1"/>
    </xf>
    <xf numFmtId="0" fontId="22" fillId="28" borderId="0" xfId="0" applyFont="1" applyFill="1"/>
    <xf numFmtId="0" fontId="22" fillId="0" borderId="0" xfId="0" applyFont="1" applyAlignment="1">
      <alignment horizontal="center"/>
    </xf>
    <xf numFmtId="0" fontId="35" fillId="20" borderId="0" xfId="0" applyFont="1" applyFill="1" applyAlignment="1">
      <alignment horizontal="center" vertical="center" wrapText="1"/>
    </xf>
    <xf numFmtId="0" fontId="35" fillId="29" borderId="0" xfId="0" applyFont="1" applyFill="1" applyAlignment="1">
      <alignment horizontal="center" vertical="center" wrapText="1"/>
    </xf>
    <xf numFmtId="0" fontId="35" fillId="29" borderId="0" xfId="0" applyFont="1" applyFill="1" applyAlignment="1">
      <alignment horizontal="left" vertical="center" wrapText="1"/>
    </xf>
    <xf numFmtId="0" fontId="33" fillId="38" borderId="0" xfId="0" applyFont="1" applyFill="1" applyAlignment="1">
      <alignment horizontal="center"/>
    </xf>
    <xf numFmtId="1" fontId="36" fillId="20" borderId="0" xfId="0" applyNumberFormat="1" applyFont="1" applyFill="1" applyAlignment="1">
      <alignment horizontal="center"/>
    </xf>
    <xf numFmtId="1" fontId="36" fillId="29" borderId="12" xfId="0" applyNumberFormat="1" applyFont="1" applyFill="1" applyBorder="1" applyAlignment="1">
      <alignment horizontal="center"/>
    </xf>
    <xf numFmtId="0" fontId="33" fillId="29" borderId="12" xfId="0" applyFont="1" applyFill="1" applyBorder="1"/>
    <xf numFmtId="0" fontId="33" fillId="29" borderId="12" xfId="0" applyFont="1" applyFill="1" applyBorder="1" applyAlignment="1">
      <alignment horizontal="center"/>
    </xf>
    <xf numFmtId="0" fontId="22" fillId="20" borderId="0" xfId="0" applyFont="1" applyFill="1"/>
    <xf numFmtId="0" fontId="22" fillId="29" borderId="0" xfId="0" applyFont="1" applyFill="1"/>
    <xf numFmtId="0" fontId="22" fillId="8" borderId="0" xfId="0" applyFont="1" applyFill="1"/>
    <xf numFmtId="0" fontId="22" fillId="8" borderId="0" xfId="0" applyFont="1" applyFill="1" applyAlignment="1">
      <alignment horizontal="center"/>
    </xf>
    <xf numFmtId="0" fontId="22" fillId="33" borderId="0" xfId="0" applyFont="1" applyFill="1"/>
    <xf numFmtId="0" fontId="22" fillId="34" borderId="0" xfId="0" applyFont="1" applyFill="1"/>
    <xf numFmtId="0" fontId="22" fillId="34" borderId="0" xfId="0" applyFont="1" applyFill="1" applyAlignment="1">
      <alignment horizontal="center"/>
    </xf>
    <xf numFmtId="0" fontId="30" fillId="22" borderId="0" xfId="0" applyFont="1" applyFill="1"/>
    <xf numFmtId="0" fontId="22" fillId="22" borderId="0" xfId="0" applyFont="1" applyFill="1"/>
    <xf numFmtId="0" fontId="22" fillId="22" borderId="0" xfId="0" applyFont="1" applyFill="1" applyAlignment="1">
      <alignment horizontal="center"/>
    </xf>
    <xf numFmtId="0" fontId="29" fillId="22" borderId="0" xfId="0" applyFont="1" applyFill="1"/>
    <xf numFmtId="0" fontId="29" fillId="22" borderId="0" xfId="0" quotePrefix="1" applyFont="1" applyFill="1" applyAlignment="1">
      <alignment horizontal="right"/>
    </xf>
    <xf numFmtId="0" fontId="33" fillId="30" borderId="0" xfId="0" applyFont="1" applyFill="1" applyAlignment="1">
      <alignment horizontal="center"/>
    </xf>
    <xf numFmtId="0" fontId="36" fillId="20" borderId="0" xfId="0" applyFont="1" applyFill="1" applyAlignment="1">
      <alignment horizontal="center"/>
    </xf>
    <xf numFmtId="0" fontId="36" fillId="29" borderId="0" xfId="0" applyFont="1" applyFill="1" applyAlignment="1">
      <alignment horizontal="center"/>
    </xf>
    <xf numFmtId="0" fontId="33" fillId="29" borderId="0" xfId="0" applyFont="1" applyFill="1" applyAlignment="1">
      <alignment horizontal="center"/>
    </xf>
    <xf numFmtId="0" fontId="22" fillId="33" borderId="0" xfId="0" quotePrefix="1" applyFont="1" applyFill="1"/>
    <xf numFmtId="0" fontId="38" fillId="33" borderId="0" xfId="0" quotePrefix="1" applyFont="1" applyFill="1"/>
    <xf numFmtId="0" fontId="22" fillId="40" borderId="0" xfId="0" applyFont="1" applyFill="1"/>
    <xf numFmtId="0" fontId="22" fillId="40" borderId="0" xfId="0" applyFont="1" applyFill="1" applyAlignment="1">
      <alignment horizontal="center"/>
    </xf>
    <xf numFmtId="0" fontId="30" fillId="40" borderId="0" xfId="0" applyFont="1" applyFill="1"/>
    <xf numFmtId="0" fontId="29" fillId="40" borderId="0" xfId="0" applyFont="1" applyFill="1"/>
    <xf numFmtId="0" fontId="29" fillId="40" borderId="0" xfId="0" quotePrefix="1" applyFont="1" applyFill="1" applyAlignment="1">
      <alignment horizontal="right"/>
    </xf>
    <xf numFmtId="0" fontId="30" fillId="8" borderId="0" xfId="0" applyFont="1" applyFill="1"/>
    <xf numFmtId="0" fontId="29" fillId="0" borderId="0" xfId="0" applyFont="1" applyAlignment="1">
      <alignment horizontal="center"/>
    </xf>
    <xf numFmtId="0" fontId="22" fillId="39" borderId="0" xfId="0" applyFont="1" applyFill="1" applyAlignment="1">
      <alignment horizontal="center"/>
    </xf>
    <xf numFmtId="0" fontId="22" fillId="39" borderId="0" xfId="0" applyFont="1" applyFill="1"/>
    <xf numFmtId="0" fontId="39" fillId="39" borderId="0" xfId="0" applyFont="1" applyFill="1"/>
    <xf numFmtId="0" fontId="30" fillId="39" borderId="0" xfId="0" applyFont="1" applyFill="1" applyAlignment="1">
      <alignment horizontal="left"/>
    </xf>
    <xf numFmtId="14" fontId="35" fillId="39" borderId="0" xfId="0" applyNumberFormat="1" applyFont="1" applyFill="1" applyAlignment="1">
      <alignment horizontal="left"/>
    </xf>
    <xf numFmtId="0" fontId="22" fillId="39" borderId="0" xfId="0" applyFont="1" applyFill="1" applyAlignment="1">
      <alignment horizontal="left"/>
    </xf>
    <xf numFmtId="166" fontId="35" fillId="12" borderId="3" xfId="0" quotePrefix="1" applyNumberFormat="1" applyFont="1" applyFill="1" applyBorder="1" applyAlignment="1">
      <alignment horizontal="center" vertical="center"/>
    </xf>
    <xf numFmtId="0" fontId="40" fillId="39" borderId="0" xfId="0" applyFont="1" applyFill="1" applyAlignment="1">
      <alignment horizontal="right" vertical="center"/>
    </xf>
    <xf numFmtId="0" fontId="41" fillId="39" borderId="0" xfId="0" applyFont="1" applyFill="1" applyAlignment="1">
      <alignment horizontal="right" vertical="center"/>
    </xf>
    <xf numFmtId="0" fontId="42" fillId="39" borderId="0" xfId="0" applyFont="1" applyFill="1" applyBorder="1"/>
    <xf numFmtId="0" fontId="37" fillId="39" borderId="0" xfId="0" applyFont="1" applyFill="1" applyAlignment="1">
      <alignment horizontal="center" wrapText="1"/>
    </xf>
    <xf numFmtId="0" fontId="37" fillId="39" borderId="0" xfId="0" applyFont="1" applyFill="1" applyAlignment="1">
      <alignment horizontal="left" wrapText="1"/>
    </xf>
    <xf numFmtId="1" fontId="43" fillId="39" borderId="0" xfId="0" applyNumberFormat="1" applyFont="1" applyFill="1" applyBorder="1" applyAlignment="1">
      <alignment horizontal="center"/>
    </xf>
    <xf numFmtId="0" fontId="33" fillId="13" borderId="5" xfId="0" applyFont="1" applyFill="1" applyBorder="1" applyAlignment="1">
      <alignment horizontal="center"/>
    </xf>
    <xf numFmtId="0" fontId="33" fillId="13" borderId="5" xfId="0" applyFont="1" applyFill="1" applyBorder="1"/>
    <xf numFmtId="0" fontId="33" fillId="12" borderId="5" xfId="0" applyFont="1" applyFill="1" applyBorder="1" applyAlignment="1">
      <alignment horizontal="center"/>
    </xf>
    <xf numFmtId="0" fontId="33" fillId="12" borderId="5" xfId="0" applyFont="1" applyFill="1" applyBorder="1"/>
    <xf numFmtId="0" fontId="33" fillId="14" borderId="5" xfId="0" applyFont="1" applyFill="1" applyBorder="1" applyAlignment="1">
      <alignment horizontal="center"/>
    </xf>
    <xf numFmtId="0" fontId="33" fillId="14" borderId="5" xfId="0" applyFont="1" applyFill="1" applyBorder="1"/>
    <xf numFmtId="0" fontId="44" fillId="39" borderId="5" xfId="0" applyFont="1" applyFill="1" applyBorder="1" applyAlignment="1">
      <alignment horizontal="center"/>
    </xf>
    <xf numFmtId="0" fontId="44" fillId="39" borderId="5" xfId="0" applyFont="1" applyFill="1" applyBorder="1"/>
    <xf numFmtId="1" fontId="45" fillId="39" borderId="0" xfId="0" applyNumberFormat="1" applyFont="1" applyFill="1" applyBorder="1" applyAlignment="1">
      <alignment horizontal="center"/>
    </xf>
    <xf numFmtId="0" fontId="36" fillId="39" borderId="32" xfId="0" applyFont="1" applyFill="1" applyBorder="1" applyAlignment="1">
      <alignment horizontal="center"/>
    </xf>
    <xf numFmtId="0" fontId="36" fillId="39" borderId="32" xfId="0" applyFont="1" applyFill="1" applyBorder="1"/>
    <xf numFmtId="0" fontId="22" fillId="39" borderId="0" xfId="0" applyFont="1" applyFill="1" applyBorder="1" applyAlignment="1">
      <alignment horizontal="center"/>
    </xf>
    <xf numFmtId="0" fontId="29" fillId="8" borderId="0" xfId="0" applyFont="1" applyFill="1"/>
    <xf numFmtId="0" fontId="29" fillId="8" borderId="0" xfId="0" quotePrefix="1" applyFont="1" applyFill="1" applyAlignment="1">
      <alignment horizontal="right"/>
    </xf>
    <xf numFmtId="0" fontId="22" fillId="0" borderId="0" xfId="0" applyFont="1" applyAlignment="1">
      <alignment horizontal="left"/>
    </xf>
    <xf numFmtId="0" fontId="35" fillId="0" borderId="3" xfId="0" applyFont="1" applyFill="1" applyBorder="1" applyAlignment="1">
      <alignment horizontal="center"/>
    </xf>
    <xf numFmtId="0" fontId="35" fillId="16" borderId="3" xfId="0" applyFont="1" applyFill="1" applyBorder="1" applyAlignment="1">
      <alignment horizontal="center"/>
    </xf>
    <xf numFmtId="0" fontId="30" fillId="38" borderId="0" xfId="0" applyFont="1" applyFill="1"/>
    <xf numFmtId="0" fontId="31" fillId="38" borderId="0" xfId="0" applyFont="1" applyFill="1"/>
    <xf numFmtId="0" fontId="48" fillId="38" borderId="0" xfId="0" applyFont="1" applyFill="1"/>
    <xf numFmtId="0" fontId="22" fillId="6" borderId="0" xfId="0" applyFont="1" applyFill="1"/>
    <xf numFmtId="0" fontId="29" fillId="38" borderId="0" xfId="0" applyFont="1" applyFill="1" applyAlignment="1">
      <alignment horizontal="center"/>
    </xf>
    <xf numFmtId="0" fontId="22" fillId="12" borderId="0" xfId="0" applyFont="1" applyFill="1"/>
    <xf numFmtId="0" fontId="22" fillId="12" borderId="0" xfId="0" applyFont="1" applyFill="1" applyAlignment="1">
      <alignment horizontal="center"/>
    </xf>
    <xf numFmtId="0" fontId="30" fillId="30" borderId="2" xfId="0" applyFont="1" applyFill="1" applyBorder="1"/>
    <xf numFmtId="0" fontId="22" fillId="30" borderId="13" xfId="0" applyFont="1" applyFill="1" applyBorder="1"/>
    <xf numFmtId="0" fontId="22" fillId="30" borderId="13" xfId="0" applyFont="1" applyFill="1" applyBorder="1" applyAlignment="1">
      <alignment horizontal="center"/>
    </xf>
    <xf numFmtId="0" fontId="46" fillId="30" borderId="13" xfId="0" applyFont="1" applyFill="1" applyBorder="1"/>
    <xf numFmtId="0" fontId="22" fillId="30" borderId="1" xfId="0" applyFont="1" applyFill="1" applyBorder="1"/>
    <xf numFmtId="0" fontId="30" fillId="30" borderId="13" xfId="0" applyFont="1" applyFill="1" applyBorder="1"/>
    <xf numFmtId="0" fontId="35" fillId="12" borderId="0" xfId="0" applyFont="1" applyFill="1"/>
    <xf numFmtId="0" fontId="33" fillId="12" borderId="0" xfId="0" applyFont="1" applyFill="1"/>
    <xf numFmtId="0" fontId="29" fillId="12" borderId="0" xfId="0" applyFont="1" applyFill="1"/>
    <xf numFmtId="0" fontId="29" fillId="12" borderId="0" xfId="0" applyFont="1" applyFill="1" applyAlignment="1">
      <alignment horizontal="center"/>
    </xf>
    <xf numFmtId="0" fontId="35" fillId="12" borderId="0" xfId="0" applyFont="1" applyFill="1" applyAlignment="1">
      <alignment horizontal="right"/>
    </xf>
    <xf numFmtId="0" fontId="35" fillId="4" borderId="2" xfId="0" applyFont="1" applyFill="1" applyBorder="1" applyAlignment="1">
      <alignment horizontal="left" vertical="center"/>
    </xf>
    <xf numFmtId="0" fontId="51" fillId="4" borderId="1" xfId="0" applyFont="1" applyFill="1" applyBorder="1" applyAlignment="1">
      <alignment horizontal="left" vertical="center"/>
    </xf>
    <xf numFmtId="0" fontId="35" fillId="0" borderId="3" xfId="0" applyFont="1" applyBorder="1" applyAlignment="1" applyProtection="1">
      <alignment horizontal="center" vertical="center"/>
      <protection locked="0"/>
    </xf>
    <xf numFmtId="0" fontId="35" fillId="12" borderId="0" xfId="0" quotePrefix="1" applyFont="1" applyFill="1" applyAlignment="1">
      <alignment horizontal="center"/>
    </xf>
    <xf numFmtId="3" fontId="22" fillId="30" borderId="0" xfId="0" applyNumberFormat="1" applyFont="1" applyFill="1"/>
    <xf numFmtId="0" fontId="29" fillId="30" borderId="0" xfId="0" applyFont="1" applyFill="1"/>
    <xf numFmtId="3" fontId="22" fillId="12" borderId="0" xfId="0" applyNumberFormat="1" applyFont="1" applyFill="1"/>
    <xf numFmtId="3" fontId="22" fillId="30" borderId="6" xfId="0" applyNumberFormat="1" applyFont="1" applyFill="1" applyBorder="1"/>
    <xf numFmtId="0" fontId="29" fillId="4" borderId="2" xfId="0" applyFont="1" applyFill="1" applyBorder="1" applyAlignment="1">
      <alignment horizontal="center" vertical="center"/>
    </xf>
    <xf numFmtId="0" fontId="22" fillId="4" borderId="1" xfId="0" applyFont="1" applyFill="1" applyBorder="1" applyAlignment="1">
      <alignment horizontal="left" vertical="center"/>
    </xf>
    <xf numFmtId="0" fontId="35" fillId="4" borderId="2" xfId="0" applyFont="1" applyFill="1" applyBorder="1" applyAlignment="1">
      <alignment horizontal="center" vertical="center"/>
    </xf>
    <xf numFmtId="0" fontId="29" fillId="4" borderId="3" xfId="0" applyFont="1" applyFill="1" applyBorder="1" applyAlignment="1">
      <alignment horizontal="center" vertical="center"/>
    </xf>
    <xf numFmtId="18" fontId="29" fillId="4" borderId="3" xfId="0" quotePrefix="1" applyNumberFormat="1" applyFont="1" applyFill="1" applyBorder="1" applyAlignment="1">
      <alignment horizontal="center" vertical="center"/>
    </xf>
    <xf numFmtId="0" fontId="22" fillId="6" borderId="0" xfId="0" applyFont="1" applyFill="1" applyAlignment="1">
      <alignment horizontal="center"/>
    </xf>
    <xf numFmtId="0" fontId="22" fillId="20" borderId="7" xfId="0" applyFont="1" applyFill="1" applyBorder="1" applyAlignment="1">
      <alignment horizontal="center"/>
    </xf>
    <xf numFmtId="18" fontId="35" fillId="4" borderId="3" xfId="0" quotePrefix="1" applyNumberFormat="1" applyFont="1" applyFill="1" applyBorder="1" applyAlignment="1">
      <alignment horizontal="center" vertical="center"/>
    </xf>
    <xf numFmtId="0" fontId="35" fillId="12" borderId="2" xfId="0" applyFont="1" applyFill="1" applyBorder="1" applyAlignment="1">
      <alignment horizontal="left" vertical="center"/>
    </xf>
    <xf numFmtId="0" fontId="22" fillId="12" borderId="1" xfId="0" applyFont="1" applyFill="1" applyBorder="1" applyAlignment="1">
      <alignment horizontal="left" vertical="center"/>
    </xf>
    <xf numFmtId="0" fontId="35" fillId="8" borderId="2" xfId="0" applyFont="1" applyFill="1" applyBorder="1" applyAlignment="1">
      <alignment horizontal="left" vertical="center"/>
    </xf>
    <xf numFmtId="0" fontId="51" fillId="8" borderId="1" xfId="0" applyFont="1" applyFill="1" applyBorder="1" applyAlignment="1">
      <alignment horizontal="left" vertical="center"/>
    </xf>
    <xf numFmtId="3" fontId="22" fillId="30" borderId="7" xfId="0" applyNumberFormat="1" applyFont="1" applyFill="1" applyBorder="1"/>
    <xf numFmtId="18" fontId="35" fillId="2" borderId="3" xfId="0" applyNumberFormat="1" applyFont="1" applyFill="1" applyBorder="1" applyAlignment="1">
      <alignment horizontal="center" vertical="center"/>
    </xf>
    <xf numFmtId="0" fontId="29" fillId="12" borderId="2" xfId="0" applyFont="1" applyFill="1" applyBorder="1" applyAlignment="1">
      <alignment horizontal="center" vertical="center"/>
    </xf>
    <xf numFmtId="0" fontId="29" fillId="12" borderId="2" xfId="0" applyFont="1" applyFill="1" applyBorder="1" applyAlignment="1">
      <alignment horizontal="left" vertical="center"/>
    </xf>
    <xf numFmtId="0" fontId="29" fillId="12" borderId="3" xfId="0" applyFont="1" applyFill="1" applyBorder="1" applyAlignment="1">
      <alignment horizontal="center" vertical="center"/>
    </xf>
    <xf numFmtId="0" fontId="29" fillId="15" borderId="2" xfId="0" applyFont="1" applyFill="1" applyBorder="1" applyAlignment="1">
      <alignment horizontal="center" vertical="center"/>
    </xf>
    <xf numFmtId="0" fontId="29" fillId="15" borderId="2" xfId="0" applyFont="1" applyFill="1" applyBorder="1" applyAlignment="1">
      <alignment horizontal="left" vertical="center"/>
    </xf>
    <xf numFmtId="0" fontId="22" fillId="15" borderId="1" xfId="0" applyFont="1" applyFill="1" applyBorder="1" applyAlignment="1">
      <alignment horizontal="left" vertical="center"/>
    </xf>
    <xf numFmtId="0" fontId="29" fillId="15" borderId="3" xfId="0" applyFont="1" applyFill="1" applyBorder="1" applyAlignment="1">
      <alignment horizontal="center" vertical="center"/>
    </xf>
    <xf numFmtId="3" fontId="29" fillId="30" borderId="4" xfId="0" applyNumberFormat="1" applyFont="1" applyFill="1" applyBorder="1"/>
    <xf numFmtId="3" fontId="29" fillId="30" borderId="5" xfId="0" applyNumberFormat="1" applyFont="1" applyFill="1" applyBorder="1"/>
    <xf numFmtId="3" fontId="29" fillId="30" borderId="8" xfId="0" applyNumberFormat="1" applyFont="1" applyFill="1" applyBorder="1"/>
    <xf numFmtId="164" fontId="29" fillId="30" borderId="0" xfId="0" applyNumberFormat="1" applyFont="1" applyFill="1"/>
    <xf numFmtId="18" fontId="35" fillId="31" borderId="3" xfId="0" applyNumberFormat="1" applyFont="1" applyFill="1" applyBorder="1" applyAlignment="1">
      <alignment horizontal="center" vertical="center"/>
    </xf>
    <xf numFmtId="0" fontId="35" fillId="30" borderId="3" xfId="0" applyFont="1" applyFill="1" applyBorder="1" applyAlignment="1">
      <alignment horizontal="center" vertical="center"/>
    </xf>
    <xf numFmtId="0" fontId="52" fillId="12" borderId="0" xfId="0" applyFont="1" applyFill="1"/>
    <xf numFmtId="0" fontId="53" fillId="39" borderId="3" xfId="0" applyFont="1" applyFill="1" applyBorder="1" applyAlignment="1">
      <alignment horizontal="center" vertical="center"/>
    </xf>
    <xf numFmtId="0" fontId="22" fillId="20" borderId="7" xfId="0" applyFont="1" applyFill="1" applyBorder="1"/>
    <xf numFmtId="18" fontId="35" fillId="21" borderId="3" xfId="0" applyNumberFormat="1" applyFont="1" applyFill="1" applyBorder="1" applyAlignment="1">
      <alignment horizontal="center" vertical="center"/>
    </xf>
    <xf numFmtId="0" fontId="35" fillId="10" borderId="2" xfId="0" applyFont="1" applyFill="1" applyBorder="1" applyAlignment="1">
      <alignment horizontal="left" vertical="center"/>
    </xf>
    <xf numFmtId="0" fontId="51" fillId="10" borderId="1" xfId="0" applyFont="1" applyFill="1" applyBorder="1" applyAlignment="1">
      <alignment horizontal="left" vertical="center"/>
    </xf>
    <xf numFmtId="0" fontId="29" fillId="10" borderId="2" xfId="0" applyFont="1" applyFill="1" applyBorder="1" applyAlignment="1">
      <alignment horizontal="center" vertical="center"/>
    </xf>
    <xf numFmtId="0" fontId="35" fillId="10" borderId="2" xfId="0" applyFont="1" applyFill="1" applyBorder="1" applyAlignment="1">
      <alignment horizontal="center" vertical="center"/>
    </xf>
    <xf numFmtId="0" fontId="29" fillId="10" borderId="3" xfId="0" applyFont="1" applyFill="1" applyBorder="1" applyAlignment="1">
      <alignment horizontal="center" vertical="center"/>
    </xf>
    <xf numFmtId="18" fontId="29" fillId="10" borderId="3" xfId="0" quotePrefix="1" applyNumberFormat="1" applyFont="1" applyFill="1" applyBorder="1" applyAlignment="1">
      <alignment horizontal="center" vertical="center"/>
    </xf>
    <xf numFmtId="0" fontId="35" fillId="3" borderId="2" xfId="0" applyFont="1" applyFill="1" applyBorder="1" applyAlignment="1">
      <alignment horizontal="left" vertical="center"/>
    </xf>
    <xf numFmtId="0" fontId="51" fillId="3" borderId="1" xfId="0" applyFont="1" applyFill="1" applyBorder="1" applyAlignment="1">
      <alignment horizontal="left" vertical="center"/>
    </xf>
    <xf numFmtId="0" fontId="35" fillId="26" borderId="3" xfId="0" applyFont="1" applyFill="1" applyBorder="1" applyAlignment="1">
      <alignment horizontal="center" vertical="center"/>
    </xf>
    <xf numFmtId="18" fontId="35" fillId="23" borderId="3" xfId="0" applyNumberFormat="1" applyFont="1" applyFill="1" applyBorder="1" applyAlignment="1">
      <alignment horizontal="center" vertical="center"/>
    </xf>
    <xf numFmtId="0" fontId="31" fillId="12" borderId="0" xfId="0" applyFont="1" applyFill="1"/>
    <xf numFmtId="0" fontId="35" fillId="2" borderId="2" xfId="0" applyFont="1" applyFill="1" applyBorder="1" applyAlignment="1">
      <alignment horizontal="left" vertical="center"/>
    </xf>
    <xf numFmtId="0" fontId="51" fillId="2" borderId="1" xfId="0" applyFont="1" applyFill="1" applyBorder="1" applyAlignment="1">
      <alignment horizontal="left" vertical="center"/>
    </xf>
    <xf numFmtId="0" fontId="29" fillId="2" borderId="2" xfId="0" applyFont="1" applyFill="1" applyBorder="1" applyAlignment="1">
      <alignment horizontal="center" vertical="center"/>
    </xf>
    <xf numFmtId="0" fontId="22" fillId="2" borderId="1" xfId="0" applyFont="1" applyFill="1" applyBorder="1" applyAlignment="1">
      <alignment horizontal="left" vertical="center"/>
    </xf>
    <xf numFmtId="0" fontId="35" fillId="2" borderId="2" xfId="0" applyFont="1" applyFill="1" applyBorder="1" applyAlignment="1">
      <alignment horizontal="center" vertical="center"/>
    </xf>
    <xf numFmtId="0" fontId="29" fillId="2" borderId="3" xfId="0" applyFont="1" applyFill="1" applyBorder="1" applyAlignment="1">
      <alignment horizontal="center" vertical="center"/>
    </xf>
    <xf numFmtId="18" fontId="29" fillId="2" borderId="3" xfId="0" quotePrefix="1" applyNumberFormat="1" applyFont="1" applyFill="1" applyBorder="1" applyAlignment="1">
      <alignment horizontal="center" vertical="center"/>
    </xf>
    <xf numFmtId="0" fontId="35" fillId="6" borderId="2" xfId="0" applyFont="1" applyFill="1" applyBorder="1" applyAlignment="1">
      <alignment horizontal="left" vertical="center"/>
    </xf>
    <xf numFmtId="0" fontId="51" fillId="6" borderId="1" xfId="0" applyFont="1" applyFill="1" applyBorder="1" applyAlignment="1">
      <alignment horizontal="left" vertical="center"/>
    </xf>
    <xf numFmtId="0" fontId="22" fillId="20" borderId="11" xfId="0" applyFont="1" applyFill="1" applyBorder="1"/>
    <xf numFmtId="0" fontId="22" fillId="20" borderId="10" xfId="0" applyFont="1" applyFill="1" applyBorder="1"/>
    <xf numFmtId="0" fontId="22" fillId="20" borderId="9" xfId="0" applyFont="1" applyFill="1" applyBorder="1"/>
    <xf numFmtId="0" fontId="22" fillId="20" borderId="0" xfId="0" applyFont="1" applyFill="1" applyAlignment="1"/>
    <xf numFmtId="0" fontId="35" fillId="9" borderId="2" xfId="0" applyFont="1" applyFill="1" applyBorder="1" applyAlignment="1">
      <alignment horizontal="left" vertical="center"/>
    </xf>
    <xf numFmtId="0" fontId="51" fillId="9" borderId="1" xfId="0" applyFont="1" applyFill="1" applyBorder="1" applyAlignment="1">
      <alignment horizontal="left" vertical="center"/>
    </xf>
    <xf numFmtId="0" fontId="29" fillId="9" borderId="2" xfId="0" applyFont="1" applyFill="1" applyBorder="1" applyAlignment="1">
      <alignment horizontal="center" vertical="center"/>
    </xf>
    <xf numFmtId="0" fontId="35" fillId="9" borderId="2" xfId="0" applyFont="1" applyFill="1" applyBorder="1" applyAlignment="1">
      <alignment horizontal="center" vertical="center"/>
    </xf>
    <xf numFmtId="0" fontId="29" fillId="9" borderId="3" xfId="0" applyFont="1" applyFill="1" applyBorder="1" applyAlignment="1">
      <alignment horizontal="center" vertical="center"/>
    </xf>
    <xf numFmtId="0" fontId="29" fillId="9" borderId="3" xfId="0" quotePrefix="1" applyFont="1" applyFill="1" applyBorder="1" applyAlignment="1">
      <alignment horizontal="center" vertical="center"/>
    </xf>
    <xf numFmtId="0" fontId="35" fillId="27" borderId="2" xfId="0" applyFont="1" applyFill="1" applyBorder="1" applyAlignment="1">
      <alignment horizontal="left" vertical="center"/>
    </xf>
    <xf numFmtId="0" fontId="51" fillId="27" borderId="1" xfId="0" applyFont="1" applyFill="1" applyBorder="1" applyAlignment="1">
      <alignment horizontal="left" vertical="center"/>
    </xf>
    <xf numFmtId="0" fontId="35" fillId="20" borderId="0" xfId="0" applyFont="1" applyFill="1"/>
    <xf numFmtId="0" fontId="35" fillId="20" borderId="0" xfId="0" applyFont="1" applyFill="1" applyAlignment="1">
      <alignment horizontal="right"/>
    </xf>
    <xf numFmtId="0" fontId="35" fillId="20" borderId="2" xfId="0" applyFont="1" applyFill="1" applyBorder="1" applyAlignment="1">
      <alignment horizontal="left" vertical="center"/>
    </xf>
    <xf numFmtId="0" fontId="22" fillId="20" borderId="1" xfId="0" applyFont="1" applyFill="1" applyBorder="1" applyAlignment="1">
      <alignment horizontal="left" vertical="center"/>
    </xf>
    <xf numFmtId="0" fontId="35" fillId="20" borderId="3" xfId="0" applyFont="1" applyFill="1" applyBorder="1" applyAlignment="1">
      <alignment horizontal="center" vertical="center"/>
    </xf>
    <xf numFmtId="0" fontId="35" fillId="14" borderId="0" xfId="0" quotePrefix="1" applyFont="1" applyFill="1" applyAlignment="1">
      <alignment horizontal="center"/>
    </xf>
    <xf numFmtId="0" fontId="52" fillId="14" borderId="0" xfId="0" applyFont="1" applyFill="1" applyAlignment="1">
      <alignment horizontal="center"/>
    </xf>
    <xf numFmtId="0" fontId="55" fillId="20" borderId="0" xfId="0" applyFont="1" applyFill="1" applyAlignment="1">
      <alignment horizontal="left"/>
    </xf>
    <xf numFmtId="0" fontId="22" fillId="14" borderId="0" xfId="0" applyFont="1" applyFill="1"/>
    <xf numFmtId="49" fontId="22" fillId="20" borderId="0" xfId="0" applyNumberFormat="1" applyFont="1" applyFill="1" applyAlignment="1">
      <alignment horizontal="left" vertical="top"/>
    </xf>
    <xf numFmtId="0" fontId="29" fillId="20" borderId="0" xfId="0" applyFont="1" applyFill="1"/>
    <xf numFmtId="0" fontId="35" fillId="20" borderId="0" xfId="0" quotePrefix="1" applyFont="1" applyFill="1" applyAlignment="1">
      <alignment horizontal="center"/>
    </xf>
    <xf numFmtId="0" fontId="52" fillId="20" borderId="0" xfId="0" applyFont="1" applyFill="1" applyAlignment="1">
      <alignment horizontal="center"/>
    </xf>
    <xf numFmtId="49" fontId="32" fillId="20" borderId="0" xfId="0" applyNumberFormat="1" applyFont="1" applyFill="1" applyAlignment="1">
      <alignment horizontal="left" vertical="top"/>
    </xf>
    <xf numFmtId="0" fontId="52" fillId="20" borderId="0" xfId="0" applyFont="1" applyFill="1"/>
    <xf numFmtId="0" fontId="35" fillId="23" borderId="2" xfId="0" applyFont="1" applyFill="1" applyBorder="1" applyAlignment="1">
      <alignment horizontal="left" vertical="center"/>
    </xf>
    <xf numFmtId="0" fontId="51" fillId="23" borderId="1" xfId="0" applyFont="1" applyFill="1" applyBorder="1" applyAlignment="1">
      <alignment horizontal="left" vertical="center"/>
    </xf>
    <xf numFmtId="0" fontId="29" fillId="23" borderId="2" xfId="0" applyFont="1" applyFill="1" applyBorder="1" applyAlignment="1">
      <alignment horizontal="center" vertical="center"/>
    </xf>
    <xf numFmtId="0" fontId="22" fillId="23" borderId="1" xfId="0" applyFont="1" applyFill="1" applyBorder="1" applyAlignment="1">
      <alignment horizontal="left" vertical="center"/>
    </xf>
    <xf numFmtId="0" fontId="35" fillId="23" borderId="2" xfId="0" applyFont="1" applyFill="1" applyBorder="1" applyAlignment="1">
      <alignment horizontal="center" vertical="center"/>
    </xf>
    <xf numFmtId="0" fontId="29" fillId="23" borderId="3" xfId="0" applyFont="1" applyFill="1" applyBorder="1" applyAlignment="1">
      <alignment horizontal="center" vertical="center"/>
    </xf>
    <xf numFmtId="18" fontId="29" fillId="23" borderId="3" xfId="0" applyNumberFormat="1" applyFont="1" applyFill="1" applyBorder="1" applyAlignment="1">
      <alignment horizontal="center" vertical="center"/>
    </xf>
    <xf numFmtId="0" fontId="35" fillId="24" borderId="2" xfId="0" applyFont="1" applyFill="1" applyBorder="1" applyAlignment="1">
      <alignment horizontal="left" vertical="center"/>
    </xf>
    <xf numFmtId="0" fontId="51" fillId="24" borderId="1" xfId="0" applyFont="1" applyFill="1" applyBorder="1" applyAlignment="1">
      <alignment horizontal="left" vertical="center"/>
    </xf>
    <xf numFmtId="0" fontId="35" fillId="25" borderId="2" xfId="0" applyFont="1" applyFill="1" applyBorder="1" applyAlignment="1">
      <alignment horizontal="left" vertical="center"/>
    </xf>
    <xf numFmtId="0" fontId="51" fillId="25" borderId="1" xfId="0" applyFont="1" applyFill="1" applyBorder="1" applyAlignment="1">
      <alignment horizontal="left" vertical="center"/>
    </xf>
    <xf numFmtId="0" fontId="29" fillId="25" borderId="2" xfId="0" applyFont="1" applyFill="1" applyBorder="1" applyAlignment="1">
      <alignment horizontal="center" vertical="center"/>
    </xf>
    <xf numFmtId="0" fontId="35" fillId="25" borderId="2" xfId="0" applyFont="1" applyFill="1" applyBorder="1" applyAlignment="1">
      <alignment horizontal="center" vertical="center"/>
    </xf>
    <xf numFmtId="0" fontId="29" fillId="25" borderId="3" xfId="0" applyFont="1" applyFill="1" applyBorder="1" applyAlignment="1">
      <alignment horizontal="center" vertical="center"/>
    </xf>
    <xf numFmtId="18" fontId="29" fillId="25" borderId="3" xfId="0" applyNumberFormat="1" applyFont="1" applyFill="1" applyBorder="1" applyAlignment="1">
      <alignment horizontal="center" vertical="center"/>
    </xf>
    <xf numFmtId="0" fontId="35" fillId="26" borderId="2" xfId="0" applyFont="1" applyFill="1" applyBorder="1" applyAlignment="1">
      <alignment horizontal="left" vertical="center"/>
    </xf>
    <xf numFmtId="0" fontId="51" fillId="26" borderId="1" xfId="0" applyFont="1" applyFill="1" applyBorder="1" applyAlignment="1">
      <alignment horizontal="left" vertical="center"/>
    </xf>
    <xf numFmtId="0" fontId="22" fillId="12" borderId="0" xfId="0" applyFont="1" applyFill="1" applyAlignment="1">
      <alignment horizontal="left" vertical="center"/>
    </xf>
    <xf numFmtId="0" fontId="57" fillId="37" borderId="3" xfId="0" applyFont="1" applyFill="1" applyBorder="1" applyAlignment="1">
      <alignment horizontal="center" vertical="center"/>
    </xf>
    <xf numFmtId="0" fontId="22" fillId="12" borderId="0" xfId="0" applyFont="1" applyFill="1" applyAlignment="1">
      <alignment horizontal="right"/>
    </xf>
    <xf numFmtId="0" fontId="58" fillId="12" borderId="0" xfId="0" applyFont="1" applyFill="1"/>
    <xf numFmtId="18" fontId="35" fillId="12" borderId="3" xfId="0" quotePrefix="1" applyNumberFormat="1" applyFont="1" applyFill="1" applyBorder="1" applyAlignment="1">
      <alignment horizontal="left" vertical="center"/>
    </xf>
    <xf numFmtId="0" fontId="35" fillId="12" borderId="3" xfId="0" applyFont="1" applyFill="1" applyBorder="1" applyAlignment="1" applyProtection="1">
      <alignment horizontal="center" vertical="center"/>
      <protection locked="0"/>
    </xf>
    <xf numFmtId="0" fontId="59" fillId="12" borderId="2" xfId="0" applyFont="1" applyFill="1" applyBorder="1" applyAlignment="1">
      <alignment horizontal="right" vertical="center"/>
    </xf>
    <xf numFmtId="18" fontId="46" fillId="12" borderId="3" xfId="0" quotePrefix="1" applyNumberFormat="1" applyFont="1" applyFill="1" applyBorder="1" applyAlignment="1">
      <alignment horizontal="center" vertical="center"/>
    </xf>
    <xf numFmtId="0" fontId="35" fillId="12" borderId="3" xfId="0" applyFont="1" applyFill="1" applyBorder="1" applyAlignment="1">
      <alignment horizontal="center" vertical="center"/>
    </xf>
    <xf numFmtId="0" fontId="22" fillId="12" borderId="0" xfId="0" applyFont="1" applyFill="1" applyAlignment="1">
      <alignment horizontal="right" vertical="center"/>
    </xf>
    <xf numFmtId="0" fontId="22" fillId="12" borderId="0" xfId="0" applyFont="1" applyFill="1" applyAlignment="1">
      <alignment horizontal="left"/>
    </xf>
    <xf numFmtId="0" fontId="29" fillId="30" borderId="2" xfId="0" applyFont="1" applyFill="1" applyBorder="1" applyAlignment="1">
      <alignment horizontal="center" vertical="center"/>
    </xf>
    <xf numFmtId="0" fontId="35" fillId="30" borderId="2" xfId="0" applyFont="1" applyFill="1" applyBorder="1" applyAlignment="1">
      <alignment horizontal="left" vertical="center"/>
    </xf>
    <xf numFmtId="0" fontId="22" fillId="30" borderId="1" xfId="0" applyFont="1" applyFill="1" applyBorder="1" applyAlignment="1">
      <alignment horizontal="left" vertical="center"/>
    </xf>
    <xf numFmtId="0" fontId="35" fillId="30" borderId="2" xfId="0" applyFont="1" applyFill="1" applyBorder="1" applyAlignment="1">
      <alignment horizontal="center" vertical="center"/>
    </xf>
    <xf numFmtId="0" fontId="59" fillId="12" borderId="3" xfId="0" applyFont="1" applyFill="1" applyBorder="1" applyAlignment="1">
      <alignment horizontal="right" vertical="center"/>
    </xf>
    <xf numFmtId="18" fontId="35" fillId="12" borderId="3" xfId="0" applyNumberFormat="1" applyFont="1" applyFill="1" applyBorder="1" applyAlignment="1">
      <alignment horizontal="left" vertical="center"/>
    </xf>
    <xf numFmtId="18" fontId="46" fillId="12" borderId="3" xfId="0" applyNumberFormat="1" applyFont="1" applyFill="1" applyBorder="1" applyAlignment="1">
      <alignment horizontal="center" vertical="center"/>
    </xf>
    <xf numFmtId="0" fontId="40" fillId="30" borderId="3" xfId="0" applyFont="1" applyFill="1" applyBorder="1" applyAlignment="1">
      <alignment horizontal="center" vertical="center"/>
    </xf>
    <xf numFmtId="0" fontId="35" fillId="12" borderId="3" xfId="0" applyFont="1" applyFill="1" applyBorder="1" applyAlignment="1">
      <alignment horizontal="left" vertical="center"/>
    </xf>
    <xf numFmtId="0" fontId="46" fillId="12" borderId="3" xfId="0" applyFont="1" applyFill="1" applyBorder="1" applyAlignment="1">
      <alignment horizontal="center" vertical="center"/>
    </xf>
    <xf numFmtId="0" fontId="35" fillId="20" borderId="10" xfId="0" applyFont="1" applyFill="1" applyBorder="1"/>
    <xf numFmtId="0" fontId="22" fillId="20" borderId="14" xfId="0" applyFont="1" applyFill="1" applyBorder="1"/>
    <xf numFmtId="0" fontId="51" fillId="12" borderId="3" xfId="0" applyFont="1" applyFill="1" applyBorder="1" applyAlignment="1">
      <alignment horizontal="center" vertical="center"/>
    </xf>
    <xf numFmtId="0" fontId="35" fillId="20" borderId="0" xfId="0" applyFont="1" applyFill="1" applyBorder="1"/>
    <xf numFmtId="0" fontId="22" fillId="20" borderId="0" xfId="0" applyFont="1" applyFill="1" applyBorder="1"/>
    <xf numFmtId="0" fontId="58" fillId="20" borderId="0" xfId="0" applyFont="1" applyFill="1" applyBorder="1"/>
    <xf numFmtId="0" fontId="29" fillId="20" borderId="0" xfId="0" applyFont="1" applyFill="1" applyBorder="1"/>
    <xf numFmtId="0" fontId="22" fillId="20" borderId="23" xfId="0" applyFont="1" applyFill="1" applyBorder="1"/>
    <xf numFmtId="18" fontId="35" fillId="20" borderId="3" xfId="0" quotePrefix="1" applyNumberFormat="1" applyFont="1" applyFill="1" applyBorder="1" applyAlignment="1">
      <alignment horizontal="left" vertical="center"/>
    </xf>
    <xf numFmtId="18" fontId="35" fillId="20" borderId="3" xfId="0" applyNumberFormat="1" applyFont="1" applyFill="1" applyBorder="1" applyAlignment="1">
      <alignment horizontal="left" vertical="center"/>
    </xf>
    <xf numFmtId="0" fontId="22" fillId="20" borderId="0" xfId="0" applyFont="1" applyFill="1" applyAlignment="1">
      <alignment horizontal="left"/>
    </xf>
    <xf numFmtId="0" fontId="22" fillId="20" borderId="15" xfId="0" applyFont="1" applyFill="1" applyBorder="1"/>
    <xf numFmtId="0" fontId="22" fillId="20" borderId="16" xfId="0" applyFont="1" applyFill="1" applyBorder="1" applyAlignment="1">
      <alignment horizontal="left" vertical="center"/>
    </xf>
    <xf numFmtId="0" fontId="22" fillId="20" borderId="16" xfId="0" applyFont="1" applyFill="1" applyBorder="1"/>
    <xf numFmtId="0" fontId="58" fillId="20" borderId="16" xfId="0" applyFont="1" applyFill="1" applyBorder="1"/>
    <xf numFmtId="0" fontId="33" fillId="20" borderId="16" xfId="0" applyFont="1" applyFill="1" applyBorder="1"/>
    <xf numFmtId="0" fontId="29" fillId="20" borderId="16" xfId="0" applyFont="1" applyFill="1" applyBorder="1"/>
    <xf numFmtId="0" fontId="22" fillId="20" borderId="17" xfId="0" applyFont="1" applyFill="1" applyBorder="1"/>
    <xf numFmtId="0" fontId="62" fillId="12" borderId="0" xfId="0" applyFont="1" applyFill="1"/>
    <xf numFmtId="0" fontId="62" fillId="12" borderId="0" xfId="0" applyFont="1" applyFill="1" applyAlignment="1">
      <alignment horizontal="center"/>
    </xf>
    <xf numFmtId="0" fontId="62" fillId="12" borderId="0" xfId="0" applyFont="1" applyFill="1" applyAlignment="1">
      <alignment horizontal="left"/>
    </xf>
    <xf numFmtId="0" fontId="62" fillId="12" borderId="0" xfId="0" applyFont="1" applyFill="1" applyAlignment="1">
      <alignment horizontal="right"/>
    </xf>
    <xf numFmtId="0" fontId="0" fillId="48" borderId="30" xfId="0" applyFill="1" applyBorder="1"/>
    <xf numFmtId="0" fontId="11" fillId="28" borderId="1" xfId="0" applyFont="1" applyFill="1" applyBorder="1" applyAlignment="1">
      <alignment horizontal="left" vertical="center"/>
    </xf>
    <xf numFmtId="18" fontId="4" fillId="28" borderId="2" xfId="0" applyNumberFormat="1" applyFont="1" applyFill="1" applyBorder="1" applyAlignment="1">
      <alignment horizontal="left" vertical="center"/>
    </xf>
    <xf numFmtId="18" fontId="4" fillId="28" borderId="3" xfId="0" quotePrefix="1" applyNumberFormat="1" applyFont="1" applyFill="1" applyBorder="1" applyAlignment="1">
      <alignment horizontal="left" vertical="center"/>
    </xf>
    <xf numFmtId="18" fontId="5" fillId="6" borderId="2" xfId="0" applyNumberFormat="1" applyFont="1" applyFill="1" applyBorder="1" applyAlignment="1">
      <alignment horizontal="left" vertical="center"/>
    </xf>
    <xf numFmtId="18" fontId="4" fillId="28" borderId="3" xfId="0" applyNumberFormat="1" applyFont="1" applyFill="1" applyBorder="1" applyAlignment="1">
      <alignment horizontal="left" vertical="center"/>
    </xf>
    <xf numFmtId="18" fontId="5" fillId="9" borderId="2" xfId="0" applyNumberFormat="1" applyFont="1" applyFill="1" applyBorder="1" applyAlignment="1">
      <alignment horizontal="left" vertical="center"/>
    </xf>
    <xf numFmtId="18" fontId="5" fillId="27" borderId="2" xfId="0" applyNumberFormat="1" applyFont="1" applyFill="1" applyBorder="1" applyAlignment="1">
      <alignment horizontal="left" vertical="center"/>
    </xf>
    <xf numFmtId="18" fontId="4" fillId="24" borderId="2" xfId="0" applyNumberFormat="1" applyFont="1" applyFill="1" applyBorder="1" applyAlignment="1">
      <alignment horizontal="left" vertical="center"/>
    </xf>
    <xf numFmtId="18" fontId="5" fillId="24" borderId="2" xfId="0" applyNumberFormat="1" applyFont="1" applyFill="1" applyBorder="1" applyAlignment="1">
      <alignment horizontal="left" vertical="center"/>
    </xf>
    <xf numFmtId="18" fontId="4" fillId="25" borderId="2" xfId="0" applyNumberFormat="1" applyFont="1" applyFill="1" applyBorder="1" applyAlignment="1">
      <alignment horizontal="left" vertical="center"/>
    </xf>
    <xf numFmtId="0" fontId="1" fillId="49" borderId="0" xfId="0" applyFont="1" applyFill="1" applyAlignment="1">
      <alignment horizontal="left" vertical="center"/>
    </xf>
    <xf numFmtId="0" fontId="16" fillId="49" borderId="0" xfId="0" applyFont="1" applyFill="1"/>
    <xf numFmtId="0" fontId="4" fillId="49" borderId="0" xfId="0" applyFont="1" applyFill="1" applyBorder="1"/>
    <xf numFmtId="0" fontId="1" fillId="12" borderId="0" xfId="0" applyFont="1" applyFill="1" applyBorder="1" applyAlignment="1">
      <alignment horizontal="left" vertical="center"/>
    </xf>
    <xf numFmtId="0" fontId="10" fillId="12" borderId="0" xfId="0" applyFont="1" applyFill="1" applyBorder="1"/>
    <xf numFmtId="0" fontId="3" fillId="12" borderId="0" xfId="0" applyFont="1" applyFill="1" applyBorder="1" applyAlignment="1">
      <alignment horizontal="center"/>
    </xf>
    <xf numFmtId="0" fontId="4" fillId="12" borderId="0" xfId="0" applyFont="1" applyFill="1" applyBorder="1"/>
    <xf numFmtId="18" fontId="4" fillId="12" borderId="0" xfId="0" quotePrefix="1" applyNumberFormat="1" applyFont="1" applyFill="1" applyBorder="1" applyAlignment="1">
      <alignment horizontal="left" vertical="center"/>
    </xf>
    <xf numFmtId="0" fontId="17" fillId="12" borderId="0" xfId="0" applyFont="1" applyFill="1" applyBorder="1"/>
    <xf numFmtId="0" fontId="16" fillId="12" borderId="0" xfId="0" applyFont="1" applyFill="1" applyBorder="1"/>
    <xf numFmtId="18" fontId="4" fillId="12" borderId="0" xfId="0" applyNumberFormat="1" applyFont="1" applyFill="1" applyBorder="1" applyAlignment="1">
      <alignment horizontal="left" vertical="center"/>
    </xf>
    <xf numFmtId="0" fontId="11" fillId="49" borderId="0" xfId="0" applyFont="1" applyFill="1" applyBorder="1"/>
    <xf numFmtId="0" fontId="12" fillId="49" borderId="0" xfId="0" applyFont="1" applyFill="1"/>
    <xf numFmtId="0" fontId="36" fillId="12" borderId="0" xfId="0" applyFont="1" applyFill="1" applyAlignment="1">
      <alignment horizontal="left" vertical="center"/>
    </xf>
    <xf numFmtId="0" fontId="46" fillId="12" borderId="0" xfId="0" applyFont="1" applyFill="1" applyAlignment="1">
      <alignment horizontal="right"/>
    </xf>
    <xf numFmtId="18" fontId="63" fillId="12" borderId="19" xfId="0" quotePrefix="1" applyNumberFormat="1" applyFont="1" applyFill="1" applyBorder="1" applyAlignment="1">
      <alignment horizontal="center" vertical="center"/>
    </xf>
    <xf numFmtId="18" fontId="63" fillId="12" borderId="19" xfId="0" applyNumberFormat="1" applyFont="1" applyFill="1" applyBorder="1" applyAlignment="1">
      <alignment horizontal="center" vertical="center"/>
    </xf>
    <xf numFmtId="0" fontId="36" fillId="12" borderId="3" xfId="0" applyFont="1" applyFill="1" applyBorder="1"/>
    <xf numFmtId="0" fontId="51" fillId="12" borderId="3" xfId="0" applyFont="1" applyFill="1" applyBorder="1"/>
    <xf numFmtId="18" fontId="51" fillId="12" borderId="3" xfId="0" quotePrefix="1" applyNumberFormat="1" applyFont="1" applyFill="1" applyBorder="1" applyAlignment="1">
      <alignment horizontal="left" vertical="center"/>
    </xf>
    <xf numFmtId="18" fontId="51" fillId="12" borderId="20" xfId="0" applyNumberFormat="1" applyFont="1" applyFill="1" applyBorder="1" applyAlignment="1">
      <alignment horizontal="left" vertical="center"/>
    </xf>
    <xf numFmtId="18" fontId="51" fillId="12" borderId="3" xfId="0" applyNumberFormat="1" applyFont="1" applyFill="1" applyBorder="1" applyAlignment="1">
      <alignment horizontal="left" vertical="center"/>
    </xf>
    <xf numFmtId="0" fontId="51" fillId="12" borderId="3" xfId="0" applyFont="1" applyFill="1" applyBorder="1" applyAlignment="1">
      <alignment horizontal="left" vertical="center"/>
    </xf>
    <xf numFmtId="0" fontId="36" fillId="12" borderId="0" xfId="0" applyFont="1" applyFill="1"/>
    <xf numFmtId="49" fontId="3" fillId="12" borderId="0" xfId="0" applyNumberFormat="1" applyFont="1" applyFill="1" applyAlignment="1">
      <alignment horizontal="left" vertical="top"/>
    </xf>
    <xf numFmtId="49" fontId="2" fillId="12" borderId="0" xfId="0" applyNumberFormat="1" applyFont="1" applyFill="1" applyAlignment="1">
      <alignment horizontal="left" vertical="top"/>
    </xf>
    <xf numFmtId="0" fontId="17" fillId="5" borderId="0" xfId="0" applyFont="1" applyFill="1"/>
    <xf numFmtId="0" fontId="3" fillId="13" borderId="3" xfId="0" applyFont="1" applyFill="1" applyBorder="1" applyAlignment="1">
      <alignment horizontal="center" vertical="center"/>
    </xf>
    <xf numFmtId="0" fontId="66" fillId="45" borderId="3" xfId="0" applyFont="1" applyFill="1" applyBorder="1" applyAlignment="1">
      <alignment horizontal="center" vertical="center"/>
    </xf>
    <xf numFmtId="0" fontId="51" fillId="38" borderId="0" xfId="0" applyFont="1" applyFill="1"/>
    <xf numFmtId="0" fontId="51" fillId="12" borderId="0" xfId="0" applyFont="1" applyFill="1"/>
    <xf numFmtId="0" fontId="51" fillId="12" borderId="9" xfId="0" applyFont="1" applyFill="1" applyBorder="1"/>
    <xf numFmtId="0" fontId="11" fillId="12" borderId="9" xfId="0" applyFont="1" applyFill="1" applyBorder="1"/>
    <xf numFmtId="0" fontId="66" fillId="46" borderId="3" xfId="0" applyFont="1" applyFill="1" applyBorder="1" applyAlignment="1">
      <alignment horizontal="center" vertical="center"/>
    </xf>
    <xf numFmtId="0" fontId="66" fillId="21" borderId="3" xfId="0" applyFont="1" applyFill="1" applyBorder="1" applyAlignment="1">
      <alignment horizontal="center" vertical="center"/>
    </xf>
    <xf numFmtId="0" fontId="66" fillId="47" borderId="3" xfId="0" applyFont="1" applyFill="1" applyBorder="1" applyAlignment="1">
      <alignment horizontal="center" vertical="center"/>
    </xf>
    <xf numFmtId="0" fontId="51" fillId="20" borderId="11" xfId="0" applyFont="1" applyFill="1" applyBorder="1"/>
    <xf numFmtId="0" fontId="51" fillId="20" borderId="9" xfId="0" applyFont="1" applyFill="1" applyBorder="1"/>
    <xf numFmtId="0" fontId="51" fillId="0" borderId="0" xfId="0" applyFont="1"/>
    <xf numFmtId="0" fontId="11" fillId="5" borderId="0" xfId="0" applyFont="1" applyFill="1"/>
    <xf numFmtId="0" fontId="11" fillId="5" borderId="9" xfId="0" applyFont="1" applyFill="1" applyBorder="1"/>
    <xf numFmtId="0" fontId="11" fillId="5" borderId="11" xfId="0" applyFont="1" applyFill="1" applyBorder="1"/>
    <xf numFmtId="0" fontId="11" fillId="49" borderId="9" xfId="0" applyFont="1" applyFill="1" applyBorder="1"/>
    <xf numFmtId="0" fontId="11" fillId="0" borderId="0" xfId="0" applyFont="1"/>
    <xf numFmtId="0" fontId="22" fillId="50" borderId="0" xfId="0" applyFont="1" applyFill="1"/>
    <xf numFmtId="0" fontId="30" fillId="50" borderId="0" xfId="0" applyFont="1" applyFill="1" applyAlignment="1">
      <alignment horizontal="left" vertical="center"/>
    </xf>
    <xf numFmtId="0" fontId="36" fillId="50" borderId="5" xfId="0" applyFont="1" applyFill="1" applyBorder="1"/>
    <xf numFmtId="0" fontId="36" fillId="50" borderId="5" xfId="0" applyFont="1" applyFill="1" applyBorder="1" applyAlignment="1">
      <alignment horizontal="center"/>
    </xf>
    <xf numFmtId="0" fontId="33" fillId="41" borderId="0" xfId="0" applyFont="1" applyFill="1" applyAlignment="1">
      <alignment horizontal="left" vertical="center"/>
    </xf>
    <xf numFmtId="0" fontId="33" fillId="41" borderId="0" xfId="0" applyFont="1" applyFill="1" applyAlignment="1">
      <alignment horizontal="center" vertical="center"/>
    </xf>
    <xf numFmtId="0" fontId="33" fillId="51" borderId="0" xfId="0" applyFont="1" applyFill="1" applyAlignment="1">
      <alignment horizontal="left" vertical="center"/>
    </xf>
    <xf numFmtId="0" fontId="36" fillId="29" borderId="5" xfId="0" applyFont="1" applyFill="1" applyBorder="1" applyAlignment="1">
      <alignment horizontal="center"/>
    </xf>
    <xf numFmtId="0" fontId="36" fillId="29" borderId="5" xfId="0" applyFont="1" applyFill="1" applyBorder="1"/>
    <xf numFmtId="0" fontId="33" fillId="15" borderId="0" xfId="0" applyFont="1" applyFill="1" applyAlignment="1">
      <alignment horizontal="center" wrapText="1"/>
    </xf>
    <xf numFmtId="0" fontId="33" fillId="15" borderId="0" xfId="0" applyFont="1" applyFill="1"/>
    <xf numFmtId="0" fontId="33" fillId="15" borderId="0" xfId="0" applyFont="1" applyFill="1" applyAlignment="1">
      <alignment horizontal="center"/>
    </xf>
    <xf numFmtId="0" fontId="36" fillId="29" borderId="0" xfId="0" applyFont="1" applyFill="1" applyBorder="1" applyAlignment="1">
      <alignment horizontal="center"/>
    </xf>
    <xf numFmtId="0" fontId="36" fillId="29" borderId="0" xfId="0" applyFont="1" applyFill="1" applyBorder="1"/>
    <xf numFmtId="0" fontId="36" fillId="50" borderId="0" xfId="0" applyFont="1" applyFill="1" applyBorder="1"/>
    <xf numFmtId="0" fontId="36" fillId="50" borderId="0" xfId="0" applyFont="1" applyFill="1" applyBorder="1" applyAlignment="1">
      <alignment horizontal="center"/>
    </xf>
    <xf numFmtId="1" fontId="36" fillId="29" borderId="0" xfId="0" applyNumberFormat="1" applyFont="1" applyFill="1" applyBorder="1" applyAlignment="1">
      <alignment horizontal="center"/>
    </xf>
    <xf numFmtId="0" fontId="33" fillId="29" borderId="0" xfId="0" applyFont="1" applyFill="1" applyBorder="1"/>
    <xf numFmtId="0" fontId="33" fillId="29" borderId="0" xfId="0" applyFont="1" applyFill="1" applyBorder="1" applyAlignment="1">
      <alignment horizontal="center"/>
    </xf>
    <xf numFmtId="0" fontId="32" fillId="15" borderId="0" xfId="0" applyFont="1" applyFill="1"/>
    <xf numFmtId="0" fontId="29" fillId="15" borderId="0" xfId="0" applyFont="1" applyFill="1" applyAlignment="1">
      <alignment horizontal="center"/>
    </xf>
    <xf numFmtId="0" fontId="29" fillId="16" borderId="0" xfId="0" applyFont="1" applyFill="1"/>
    <xf numFmtId="0" fontId="22" fillId="16" borderId="0" xfId="0" applyFont="1" applyFill="1"/>
    <xf numFmtId="0" fontId="22" fillId="16" borderId="0" xfId="0" applyFont="1" applyFill="1" applyAlignment="1">
      <alignment horizontal="center"/>
    </xf>
    <xf numFmtId="0" fontId="30" fillId="16" borderId="0" xfId="0" applyFont="1" applyFill="1" applyAlignment="1">
      <alignment horizontal="left" vertical="center"/>
    </xf>
    <xf numFmtId="0" fontId="35" fillId="12" borderId="9" xfId="0" applyFont="1" applyFill="1" applyBorder="1" applyAlignment="1">
      <alignment horizontal="center"/>
    </xf>
    <xf numFmtId="0" fontId="3" fillId="5" borderId="9" xfId="0" applyFont="1" applyFill="1" applyBorder="1" applyAlignment="1">
      <alignment horizontal="center"/>
    </xf>
    <xf numFmtId="0" fontId="13" fillId="5" borderId="0" xfId="0" applyFont="1" applyFill="1" applyAlignment="1">
      <alignment horizontal="right"/>
    </xf>
    <xf numFmtId="0" fontId="13" fillId="5" borderId="0" xfId="0" applyFont="1" applyFill="1"/>
    <xf numFmtId="0" fontId="30" fillId="8" borderId="0" xfId="0" applyFont="1" applyFill="1" applyAlignment="1">
      <alignment horizontal="right"/>
    </xf>
    <xf numFmtId="0" fontId="22" fillId="12" borderId="1" xfId="0" applyFont="1" applyFill="1" applyBorder="1" applyAlignment="1">
      <alignment horizontal="left" vertical="center"/>
    </xf>
    <xf numFmtId="0" fontId="35" fillId="12" borderId="2" xfId="0" applyFont="1" applyFill="1" applyBorder="1" applyAlignment="1">
      <alignment horizontal="left" vertical="center"/>
    </xf>
    <xf numFmtId="0" fontId="5" fillId="12" borderId="2" xfId="0" applyFont="1" applyFill="1" applyBorder="1" applyAlignment="1">
      <alignment horizontal="left" vertical="center"/>
    </xf>
    <xf numFmtId="0" fontId="0" fillId="12" borderId="1" xfId="0" applyFill="1" applyBorder="1" applyAlignment="1">
      <alignment horizontal="left" vertical="center"/>
    </xf>
    <xf numFmtId="0" fontId="22" fillId="51" borderId="0" xfId="0" applyFont="1" applyFill="1"/>
    <xf numFmtId="0" fontId="22" fillId="13" borderId="0" xfId="0" applyFont="1" applyFill="1"/>
    <xf numFmtId="0" fontId="22" fillId="13" borderId="0" xfId="0" applyFont="1" applyFill="1" applyAlignment="1">
      <alignment horizontal="center"/>
    </xf>
    <xf numFmtId="0" fontId="22" fillId="15" borderId="0" xfId="0" applyFont="1" applyFill="1"/>
    <xf numFmtId="0" fontId="32" fillId="14" borderId="0" xfId="0" applyFont="1" applyFill="1"/>
    <xf numFmtId="0" fontId="31" fillId="20" borderId="0" xfId="0" applyFont="1" applyFill="1" applyAlignment="1">
      <alignment horizontal="center" wrapText="1"/>
    </xf>
    <xf numFmtId="0" fontId="22" fillId="28" borderId="0" xfId="0" applyFont="1" applyFill="1" applyAlignment="1">
      <alignment horizontal="center"/>
    </xf>
    <xf numFmtId="0" fontId="46" fillId="38" borderId="0" xfId="0" applyFont="1" applyFill="1"/>
    <xf numFmtId="0" fontId="33" fillId="38" borderId="0" xfId="0" applyFont="1" applyFill="1"/>
    <xf numFmtId="0" fontId="22" fillId="44" borderId="0" xfId="0" applyFont="1" applyFill="1"/>
    <xf numFmtId="0" fontId="47" fillId="44" borderId="0" xfId="0" applyFont="1" applyFill="1" applyAlignment="1">
      <alignment horizontal="right"/>
    </xf>
    <xf numFmtId="0" fontId="33" fillId="44" borderId="0" xfId="0" applyFont="1" applyFill="1" applyAlignment="1">
      <alignment horizontal="right"/>
    </xf>
    <xf numFmtId="0" fontId="35" fillId="44" borderId="3" xfId="0" applyFont="1" applyFill="1" applyBorder="1" applyAlignment="1">
      <alignment horizontal="center"/>
    </xf>
    <xf numFmtId="0" fontId="22" fillId="38" borderId="0" xfId="0" applyFont="1" applyFill="1" applyAlignment="1"/>
    <xf numFmtId="0" fontId="22" fillId="8" borderId="0" xfId="0" applyFont="1" applyFill="1" applyAlignment="1"/>
    <xf numFmtId="0" fontId="46" fillId="38" borderId="0" xfId="0" applyFont="1" applyFill="1" applyAlignment="1">
      <alignment vertical="top"/>
    </xf>
    <xf numFmtId="0" fontId="30" fillId="38" borderId="0" xfId="0" applyFont="1" applyFill="1" applyAlignment="1">
      <alignment vertical="center"/>
    </xf>
    <xf numFmtId="0" fontId="66" fillId="52" borderId="2" xfId="0" applyFont="1" applyFill="1" applyBorder="1" applyAlignment="1">
      <alignment horizontal="left" vertical="center"/>
    </xf>
    <xf numFmtId="0" fontId="70" fillId="52" borderId="1" xfId="0" applyFont="1" applyFill="1" applyBorder="1" applyAlignment="1">
      <alignment horizontal="left" vertical="center"/>
    </xf>
    <xf numFmtId="0" fontId="66" fillId="52" borderId="3" xfId="0" applyFont="1" applyFill="1" applyBorder="1" applyAlignment="1">
      <alignment horizontal="center" vertical="center"/>
    </xf>
    <xf numFmtId="0" fontId="4" fillId="5" borderId="0" xfId="0" applyFont="1" applyFill="1" applyAlignment="1">
      <alignment horizontal="right"/>
    </xf>
    <xf numFmtId="0" fontId="71" fillId="5" borderId="0" xfId="1" applyFont="1" applyFill="1"/>
    <xf numFmtId="0" fontId="4" fillId="5" borderId="0" xfId="0" applyFont="1" applyFill="1" applyAlignment="1">
      <alignment horizontal="left"/>
    </xf>
    <xf numFmtId="18" fontId="5" fillId="43" borderId="33" xfId="0" quotePrefix="1" applyNumberFormat="1" applyFont="1" applyFill="1" applyBorder="1" applyAlignment="1">
      <alignment horizontal="left" vertical="center"/>
    </xf>
    <xf numFmtId="18" fontId="5" fillId="43" borderId="34" xfId="0" quotePrefix="1" applyNumberFormat="1" applyFont="1" applyFill="1" applyBorder="1" applyAlignment="1">
      <alignment horizontal="left" vertical="center"/>
    </xf>
    <xf numFmtId="18" fontId="5" fillId="44" borderId="2" xfId="0" quotePrefix="1" applyNumberFormat="1" applyFont="1" applyFill="1" applyBorder="1" applyAlignment="1">
      <alignment horizontal="left" vertical="center"/>
    </xf>
    <xf numFmtId="18" fontId="5" fillId="44" borderId="1" xfId="0" quotePrefix="1" applyNumberFormat="1" applyFont="1" applyFill="1" applyBorder="1" applyAlignment="1">
      <alignment horizontal="left" vertical="center"/>
    </xf>
    <xf numFmtId="18" fontId="5" fillId="42" borderId="2" xfId="0" quotePrefix="1" applyNumberFormat="1" applyFont="1" applyFill="1" applyBorder="1" applyAlignment="1">
      <alignment horizontal="left" vertical="center"/>
    </xf>
    <xf numFmtId="18" fontId="5" fillId="42" borderId="1" xfId="0" quotePrefix="1" applyNumberFormat="1" applyFont="1" applyFill="1" applyBorder="1" applyAlignment="1">
      <alignment horizontal="left" vertical="center"/>
    </xf>
    <xf numFmtId="18" fontId="5" fillId="41" borderId="2" xfId="0" quotePrefix="1" applyNumberFormat="1" applyFont="1" applyFill="1" applyBorder="1" applyAlignment="1">
      <alignment horizontal="left" vertical="center"/>
    </xf>
    <xf numFmtId="0" fontId="0" fillId="41" borderId="1" xfId="0" applyFill="1" applyBorder="1" applyAlignment="1">
      <alignment horizontal="left" vertical="center"/>
    </xf>
    <xf numFmtId="18" fontId="5" fillId="40" borderId="2" xfId="0" applyNumberFormat="1" applyFont="1" applyFill="1" applyBorder="1" applyAlignment="1">
      <alignment horizontal="left" vertical="center"/>
    </xf>
    <xf numFmtId="18" fontId="5" fillId="40" borderId="1" xfId="0" applyNumberFormat="1" applyFont="1" applyFill="1" applyBorder="1" applyAlignment="1">
      <alignment horizontal="left" vertical="center"/>
    </xf>
    <xf numFmtId="18" fontId="5" fillId="42" borderId="15" xfId="0" applyNumberFormat="1" applyFont="1" applyFill="1" applyBorder="1" applyAlignment="1">
      <alignment horizontal="left" vertical="center"/>
    </xf>
    <xf numFmtId="0" fontId="0" fillId="42" borderId="17" xfId="0" applyFill="1" applyBorder="1" applyAlignment="1">
      <alignment horizontal="left" vertical="center"/>
    </xf>
    <xf numFmtId="18" fontId="5" fillId="35" borderId="2" xfId="0" quotePrefix="1" applyNumberFormat="1" applyFont="1" applyFill="1" applyBorder="1" applyAlignment="1">
      <alignment horizontal="left" vertical="center"/>
    </xf>
    <xf numFmtId="0" fontId="0" fillId="35" borderId="1" xfId="0" applyFill="1" applyBorder="1" applyAlignment="1">
      <alignment horizontal="left" vertical="center"/>
    </xf>
    <xf numFmtId="0" fontId="7" fillId="12" borderId="11" xfId="0" applyFont="1" applyFill="1" applyBorder="1" applyAlignment="1">
      <alignment horizontal="center" vertical="center"/>
    </xf>
    <xf numFmtId="0" fontId="7" fillId="12" borderId="10" xfId="0" applyFont="1" applyFill="1" applyBorder="1" applyAlignment="1">
      <alignment horizontal="center" vertical="center"/>
    </xf>
    <xf numFmtId="0" fontId="7" fillId="12" borderId="14" xfId="0" applyFont="1" applyFill="1" applyBorder="1" applyAlignment="1">
      <alignment horizontal="center" vertical="center"/>
    </xf>
    <xf numFmtId="0" fontId="7" fillId="12" borderId="15" xfId="0" applyFont="1" applyFill="1" applyBorder="1" applyAlignment="1">
      <alignment horizontal="center" vertical="center"/>
    </xf>
    <xf numFmtId="0" fontId="7" fillId="12" borderId="16" xfId="0" applyFont="1" applyFill="1" applyBorder="1" applyAlignment="1">
      <alignment horizontal="center" vertical="center"/>
    </xf>
    <xf numFmtId="0" fontId="7" fillId="12" borderId="17" xfId="0" applyFont="1" applyFill="1" applyBorder="1" applyAlignment="1">
      <alignment horizontal="center" vertical="center"/>
    </xf>
    <xf numFmtId="0" fontId="16" fillId="12" borderId="0" xfId="0" applyFont="1" applyFill="1" applyBorder="1" applyAlignment="1">
      <alignment horizontal="center"/>
    </xf>
    <xf numFmtId="14" fontId="26" fillId="28" borderId="0" xfId="0" applyNumberFormat="1" applyFont="1" applyFill="1" applyBorder="1" applyAlignment="1">
      <alignment vertical="top"/>
    </xf>
    <xf numFmtId="0" fontId="26" fillId="0" borderId="0" xfId="0" applyNumberFormat="1" applyFont="1" applyAlignment="1">
      <alignment vertical="top"/>
    </xf>
    <xf numFmtId="0" fontId="26" fillId="0" borderId="28" xfId="0" applyNumberFormat="1" applyFont="1" applyBorder="1" applyAlignment="1">
      <alignment vertical="top"/>
    </xf>
    <xf numFmtId="0" fontId="21" fillId="28" borderId="24" xfId="0" applyFont="1" applyFill="1" applyBorder="1" applyAlignment="1">
      <alignment horizontal="center" vertical="center"/>
    </xf>
    <xf numFmtId="0" fontId="22" fillId="28" borderId="25" xfId="0" applyFont="1" applyFill="1" applyBorder="1" applyAlignment="1">
      <alignment horizontal="center" vertical="center"/>
    </xf>
    <xf numFmtId="0" fontId="23" fillId="28" borderId="27" xfId="0" applyFont="1" applyFill="1" applyBorder="1" applyAlignment="1">
      <alignment horizontal="center" vertical="center"/>
    </xf>
    <xf numFmtId="0" fontId="24" fillId="0" borderId="0" xfId="0" applyFont="1" applyBorder="1" applyAlignment="1"/>
    <xf numFmtId="0" fontId="27" fillId="48" borderId="29" xfId="0" applyFont="1" applyFill="1" applyBorder="1" applyAlignment="1">
      <alignment horizontal="center" vertical="center"/>
    </xf>
    <xf numFmtId="0" fontId="28" fillId="48" borderId="30" xfId="0" applyFont="1" applyFill="1" applyBorder="1" applyAlignment="1">
      <alignment vertical="center"/>
    </xf>
    <xf numFmtId="0" fontId="13" fillId="32" borderId="21" xfId="0" applyFont="1" applyFill="1" applyBorder="1" applyAlignment="1">
      <alignment horizontal="center" vertical="center"/>
    </xf>
    <xf numFmtId="0" fontId="13" fillId="32" borderId="22" xfId="0" applyFont="1" applyFill="1" applyBorder="1" applyAlignment="1">
      <alignment horizontal="center" vertical="center"/>
    </xf>
    <xf numFmtId="0" fontId="4" fillId="23" borderId="21" xfId="0" applyFont="1" applyFill="1" applyBorder="1" applyAlignment="1">
      <alignment horizontal="center" vertical="center"/>
    </xf>
    <xf numFmtId="0" fontId="5" fillId="23" borderId="22" xfId="0" applyFont="1" applyFill="1" applyBorder="1" applyAlignment="1">
      <alignment horizontal="center" vertical="center"/>
    </xf>
    <xf numFmtId="0" fontId="6" fillId="5" borderId="0" xfId="0" applyFont="1" applyFill="1" applyAlignment="1">
      <alignment textRotation="90"/>
    </xf>
    <xf numFmtId="0" fontId="0" fillId="0" borderId="0" xfId="0" applyAlignment="1"/>
    <xf numFmtId="0" fontId="13" fillId="5" borderId="0" xfId="0" applyFont="1" applyFill="1" applyAlignment="1">
      <alignment horizontal="center"/>
    </xf>
    <xf numFmtId="0" fontId="13" fillId="0" borderId="0" xfId="0" applyFont="1" applyAlignment="1">
      <alignment horizontal="center"/>
    </xf>
    <xf numFmtId="0" fontId="30" fillId="50" borderId="0" xfId="0" applyFont="1" applyFill="1" applyAlignment="1">
      <alignment horizontal="center" vertical="center"/>
    </xf>
    <xf numFmtId="0" fontId="0" fillId="0" borderId="0" xfId="0" applyAlignment="1">
      <alignment horizontal="center" vertical="center"/>
    </xf>
    <xf numFmtId="0" fontId="30" fillId="12" borderId="2" xfId="0" applyFont="1" applyFill="1" applyBorder="1" applyAlignment="1">
      <alignment horizontal="center" vertical="center"/>
    </xf>
    <xf numFmtId="0" fontId="22" fillId="12" borderId="13" xfId="0" applyFont="1" applyFill="1" applyBorder="1" applyAlignment="1">
      <alignment horizontal="center"/>
    </xf>
    <xf numFmtId="0" fontId="22" fillId="12" borderId="1" xfId="0" applyFont="1" applyFill="1" applyBorder="1" applyAlignment="1">
      <alignment horizontal="center"/>
    </xf>
    <xf numFmtId="0" fontId="68" fillId="8" borderId="0" xfId="0" applyFont="1" applyFill="1" applyAlignment="1">
      <alignment horizontal="center" vertical="top" textRotation="90"/>
    </xf>
    <xf numFmtId="0" fontId="69" fillId="0" borderId="0" xfId="0" applyFont="1" applyAlignment="1">
      <alignment horizontal="center" vertical="top" textRotation="90"/>
    </xf>
    <xf numFmtId="0" fontId="56" fillId="20" borderId="0" xfId="0" applyFont="1" applyFill="1" applyAlignment="1">
      <alignment horizontal="left" vertical="center" textRotation="90" wrapText="1"/>
    </xf>
    <xf numFmtId="0" fontId="22" fillId="20" borderId="7" xfId="0" applyFont="1" applyFill="1" applyBorder="1" applyAlignment="1">
      <alignment horizontal="center" textRotation="90" wrapText="1"/>
    </xf>
    <xf numFmtId="0" fontId="22" fillId="20" borderId="18" xfId="0" applyFont="1" applyFill="1" applyBorder="1" applyAlignment="1">
      <alignment horizontal="center" textRotation="90" wrapText="1"/>
    </xf>
    <xf numFmtId="0" fontId="54" fillId="39" borderId="11" xfId="0" applyFont="1" applyFill="1" applyBorder="1" applyAlignment="1">
      <alignment horizontal="center" vertical="center"/>
    </xf>
    <xf numFmtId="0" fontId="54" fillId="39" borderId="10" xfId="0" applyFont="1" applyFill="1" applyBorder="1" applyAlignment="1">
      <alignment horizontal="center" vertical="center"/>
    </xf>
    <xf numFmtId="0" fontId="55" fillId="39" borderId="10" xfId="0" applyFont="1" applyFill="1" applyBorder="1" applyAlignment="1">
      <alignment horizontal="center" vertical="center"/>
    </xf>
    <xf numFmtId="0" fontId="55" fillId="39" borderId="14" xfId="0" applyFont="1" applyFill="1" applyBorder="1" applyAlignment="1">
      <alignment horizontal="center" vertical="center"/>
    </xf>
    <xf numFmtId="0" fontId="54" fillId="39" borderId="15" xfId="0" applyFont="1" applyFill="1" applyBorder="1" applyAlignment="1">
      <alignment horizontal="center" vertical="center"/>
    </xf>
    <xf numFmtId="0" fontId="54" fillId="39" borderId="16" xfId="0" applyFont="1" applyFill="1" applyBorder="1" applyAlignment="1">
      <alignment horizontal="center" vertical="center"/>
    </xf>
    <xf numFmtId="0" fontId="55" fillId="39" borderId="16" xfId="0" applyFont="1" applyFill="1" applyBorder="1" applyAlignment="1">
      <alignment horizontal="center" vertical="center"/>
    </xf>
    <xf numFmtId="0" fontId="55" fillId="39" borderId="17" xfId="0" applyFont="1" applyFill="1" applyBorder="1" applyAlignment="1">
      <alignment horizontal="center" vertical="center"/>
    </xf>
    <xf numFmtId="0" fontId="56" fillId="14" borderId="0" xfId="0" applyFont="1" applyFill="1" applyAlignment="1">
      <alignment horizontal="center" textRotation="90" wrapText="1"/>
    </xf>
    <xf numFmtId="0" fontId="29" fillId="20" borderId="0" xfId="0" applyFont="1" applyFill="1" applyAlignment="1">
      <alignment horizontal="center" textRotation="90" wrapText="1"/>
    </xf>
    <xf numFmtId="0" fontId="30" fillId="20" borderId="0" xfId="0" applyFont="1" applyFill="1" applyAlignment="1">
      <alignment vertical="center"/>
    </xf>
    <xf numFmtId="0" fontId="60" fillId="20" borderId="0" xfId="0" applyFont="1" applyFill="1" applyAlignment="1">
      <alignment vertical="center"/>
    </xf>
    <xf numFmtId="0" fontId="57" fillId="39" borderId="11" xfId="0" applyFont="1" applyFill="1" applyBorder="1" applyAlignment="1">
      <alignment horizontal="center" vertical="center"/>
    </xf>
    <xf numFmtId="0" fontId="57" fillId="39" borderId="14" xfId="0" applyFont="1" applyFill="1" applyBorder="1" applyAlignment="1">
      <alignment horizontal="center" vertical="center"/>
    </xf>
    <xf numFmtId="0" fontId="57" fillId="39" borderId="15" xfId="0" applyFont="1" applyFill="1" applyBorder="1" applyAlignment="1">
      <alignment horizontal="center" vertical="center"/>
    </xf>
    <xf numFmtId="0" fontId="57" fillId="39" borderId="17" xfId="0" applyFont="1" applyFill="1" applyBorder="1" applyAlignment="1">
      <alignment horizontal="center" vertical="center"/>
    </xf>
    <xf numFmtId="0" fontId="54" fillId="30" borderId="11" xfId="0" applyFont="1" applyFill="1" applyBorder="1" applyAlignment="1">
      <alignment horizontal="center" vertical="center"/>
    </xf>
    <xf numFmtId="0" fontId="54" fillId="30" borderId="14" xfId="0" applyFont="1" applyFill="1" applyBorder="1" applyAlignment="1">
      <alignment horizontal="center" vertical="center"/>
    </xf>
    <xf numFmtId="0" fontId="54" fillId="30" borderId="15" xfId="0" applyFont="1" applyFill="1" applyBorder="1" applyAlignment="1">
      <alignment horizontal="center" vertical="center"/>
    </xf>
    <xf numFmtId="0" fontId="54" fillId="30" borderId="17" xfId="0" applyFont="1" applyFill="1" applyBorder="1" applyAlignment="1">
      <alignment horizontal="center" vertical="center"/>
    </xf>
    <xf numFmtId="0" fontId="61" fillId="36" borderId="11" xfId="0" applyFont="1" applyFill="1" applyBorder="1" applyAlignment="1">
      <alignment horizontal="center" vertical="center"/>
    </xf>
    <xf numFmtId="0" fontId="61" fillId="36" borderId="14" xfId="0" applyFont="1" applyFill="1" applyBorder="1" applyAlignment="1">
      <alignment horizontal="center" vertical="center"/>
    </xf>
    <xf numFmtId="0" fontId="61" fillId="36" borderId="15" xfId="0" applyFont="1" applyFill="1" applyBorder="1" applyAlignment="1">
      <alignment horizontal="center" vertical="center"/>
    </xf>
    <xf numFmtId="0" fontId="61" fillId="36" borderId="17" xfId="0" applyFont="1" applyFill="1" applyBorder="1" applyAlignment="1">
      <alignment horizontal="center" vertical="center"/>
    </xf>
    <xf numFmtId="0" fontId="50" fillId="11" borderId="2" xfId="0" applyFont="1" applyFill="1" applyBorder="1" applyAlignment="1">
      <alignment horizontal="center" vertical="center"/>
    </xf>
    <xf numFmtId="0" fontId="22" fillId="0" borderId="13" xfId="0" applyFont="1" applyBorder="1" applyAlignment="1">
      <alignment horizontal="center" vertical="center"/>
    </xf>
    <xf numFmtId="0" fontId="22" fillId="0" borderId="1" xfId="0" applyFont="1" applyBorder="1" applyAlignment="1">
      <alignment horizontal="center" vertical="center"/>
    </xf>
    <xf numFmtId="0" fontId="30" fillId="20" borderId="11" xfId="0" applyFont="1" applyFill="1" applyBorder="1" applyAlignment="1">
      <alignment horizontal="center" vertical="center"/>
    </xf>
    <xf numFmtId="0" fontId="30" fillId="20" borderId="10" xfId="0" applyFont="1" applyFill="1" applyBorder="1" applyAlignment="1">
      <alignment horizontal="center" vertical="center"/>
    </xf>
    <xf numFmtId="0" fontId="30" fillId="20" borderId="14" xfId="0" applyFont="1" applyFill="1" applyBorder="1" applyAlignment="1">
      <alignment horizontal="center" vertical="center"/>
    </xf>
    <xf numFmtId="0" fontId="30" fillId="20" borderId="15" xfId="0" applyFont="1" applyFill="1" applyBorder="1" applyAlignment="1">
      <alignment horizontal="center" vertical="center"/>
    </xf>
    <xf numFmtId="0" fontId="30" fillId="20" borderId="16" xfId="0" applyFont="1" applyFill="1" applyBorder="1" applyAlignment="1">
      <alignment horizontal="center" vertical="center"/>
    </xf>
    <xf numFmtId="0" fontId="30" fillId="20" borderId="17" xfId="0" applyFont="1" applyFill="1" applyBorder="1" applyAlignment="1">
      <alignment horizontal="center" vertical="center"/>
    </xf>
    <xf numFmtId="0" fontId="30" fillId="12" borderId="11" xfId="0" applyFont="1" applyFill="1" applyBorder="1" applyAlignment="1">
      <alignment horizontal="center" vertical="center"/>
    </xf>
    <xf numFmtId="0" fontId="30" fillId="12" borderId="10" xfId="0" applyFont="1" applyFill="1" applyBorder="1" applyAlignment="1">
      <alignment horizontal="center" vertical="center"/>
    </xf>
    <xf numFmtId="0" fontId="30" fillId="12" borderId="14" xfId="0" applyFont="1" applyFill="1" applyBorder="1" applyAlignment="1">
      <alignment horizontal="center" vertical="center"/>
    </xf>
    <xf numFmtId="0" fontId="30" fillId="12" borderId="15" xfId="0" applyFont="1" applyFill="1" applyBorder="1" applyAlignment="1">
      <alignment horizontal="center" vertical="center"/>
    </xf>
    <xf numFmtId="0" fontId="30" fillId="12" borderId="16" xfId="0" applyFont="1" applyFill="1" applyBorder="1" applyAlignment="1">
      <alignment horizontal="center" vertical="center"/>
    </xf>
    <xf numFmtId="0" fontId="30" fillId="12" borderId="17" xfId="0" applyFont="1" applyFill="1" applyBorder="1" applyAlignment="1">
      <alignment horizontal="center" vertical="center"/>
    </xf>
    <xf numFmtId="0" fontId="46" fillId="12" borderId="0" xfId="0" applyFont="1" applyFill="1" applyAlignment="1">
      <alignment horizontal="center"/>
    </xf>
    <xf numFmtId="0" fontId="21" fillId="13" borderId="2" xfId="0" applyFont="1" applyFill="1" applyBorder="1" applyAlignment="1">
      <alignment horizontal="center"/>
    </xf>
    <xf numFmtId="0" fontId="22" fillId="13" borderId="13" xfId="0" applyFont="1" applyFill="1" applyBorder="1" applyAlignment="1"/>
    <xf numFmtId="0" fontId="22" fillId="13" borderId="1" xfId="0" applyFont="1" applyFill="1" applyBorder="1" applyAlignment="1"/>
    <xf numFmtId="0" fontId="63" fillId="12" borderId="21" xfId="0" applyFont="1" applyFill="1" applyBorder="1" applyAlignment="1">
      <alignment horizontal="center" vertical="center"/>
    </xf>
    <xf numFmtId="0" fontId="63" fillId="12" borderId="22" xfId="0" applyFont="1" applyFill="1" applyBorder="1" applyAlignment="1">
      <alignment horizontal="center" vertical="center"/>
    </xf>
    <xf numFmtId="0" fontId="51" fillId="12" borderId="21" xfId="0" applyFont="1" applyFill="1" applyBorder="1" applyAlignment="1">
      <alignment horizontal="center" vertical="center"/>
    </xf>
    <xf numFmtId="0" fontId="51" fillId="12" borderId="22" xfId="0" applyFont="1" applyFill="1" applyBorder="1" applyAlignment="1">
      <alignment horizontal="center" vertical="center"/>
    </xf>
    <xf numFmtId="18" fontId="51" fillId="12" borderId="15" xfId="0" applyNumberFormat="1" applyFont="1" applyFill="1" applyBorder="1" applyAlignment="1">
      <alignment horizontal="left" vertical="center"/>
    </xf>
    <xf numFmtId="0" fontId="22" fillId="12" borderId="17" xfId="0" applyFont="1" applyFill="1" applyBorder="1" applyAlignment="1">
      <alignment horizontal="left" vertical="center"/>
    </xf>
    <xf numFmtId="18" fontId="51" fillId="12" borderId="33" xfId="0" quotePrefix="1" applyNumberFormat="1" applyFont="1" applyFill="1" applyBorder="1" applyAlignment="1">
      <alignment horizontal="left" vertical="center"/>
    </xf>
    <xf numFmtId="18" fontId="51" fillId="12" borderId="34" xfId="0" quotePrefix="1" applyNumberFormat="1" applyFont="1" applyFill="1" applyBorder="1" applyAlignment="1">
      <alignment horizontal="left" vertical="center"/>
    </xf>
    <xf numFmtId="0" fontId="23" fillId="38" borderId="0" xfId="0" applyFont="1" applyFill="1" applyAlignment="1">
      <alignment horizontal="center" vertical="center"/>
    </xf>
    <xf numFmtId="0" fontId="22" fillId="38" borderId="0" xfId="0" applyFont="1" applyFill="1" applyAlignment="1">
      <alignment horizontal="center" vertical="center"/>
    </xf>
    <xf numFmtId="0" fontId="49" fillId="39" borderId="2" xfId="0" applyFont="1" applyFill="1" applyBorder="1" applyAlignment="1">
      <alignment horizontal="center" vertical="center"/>
    </xf>
    <xf numFmtId="0" fontId="49" fillId="39" borderId="1" xfId="0" applyFont="1" applyFill="1" applyBorder="1" applyAlignment="1">
      <alignment horizontal="center" vertical="center"/>
    </xf>
    <xf numFmtId="0" fontId="48" fillId="11" borderId="2" xfId="0" applyFont="1" applyFill="1" applyBorder="1" applyAlignment="1" applyProtection="1">
      <alignment horizontal="center" vertical="center"/>
      <protection locked="0"/>
    </xf>
    <xf numFmtId="0" fontId="48" fillId="11" borderId="13" xfId="0" applyFont="1" applyFill="1" applyBorder="1" applyAlignment="1" applyProtection="1">
      <alignment horizontal="center" vertical="center"/>
      <protection locked="0"/>
    </xf>
    <xf numFmtId="0" fontId="48" fillId="11" borderId="1" xfId="0" applyFont="1" applyFill="1" applyBorder="1" applyAlignment="1" applyProtection="1">
      <alignment horizontal="center" vertical="center"/>
      <protection locked="0"/>
    </xf>
    <xf numFmtId="0" fontId="22" fillId="20" borderId="6" xfId="0" applyFont="1" applyFill="1" applyBorder="1" applyAlignment="1">
      <alignment horizontal="center" textRotation="90" wrapText="1"/>
    </xf>
    <xf numFmtId="0" fontId="22" fillId="20" borderId="7" xfId="0" applyFont="1" applyFill="1" applyBorder="1" applyAlignment="1"/>
    <xf numFmtId="0" fontId="22" fillId="6" borderId="0" xfId="0" applyFont="1" applyFill="1" applyAlignment="1">
      <alignment horizontal="center" textRotation="90"/>
    </xf>
    <xf numFmtId="18" fontId="51" fillId="12" borderId="2" xfId="0" quotePrefix="1" applyNumberFormat="1" applyFont="1" applyFill="1" applyBorder="1" applyAlignment="1">
      <alignment horizontal="left" vertical="center"/>
    </xf>
    <xf numFmtId="0" fontId="22" fillId="12" borderId="1" xfId="0" applyFont="1" applyFill="1" applyBorder="1" applyAlignment="1">
      <alignment horizontal="left" vertical="center"/>
    </xf>
    <xf numFmtId="18" fontId="51" fillId="12" borderId="2" xfId="0" applyNumberFormat="1" applyFont="1" applyFill="1" applyBorder="1" applyAlignment="1">
      <alignment horizontal="left" vertical="center"/>
    </xf>
    <xf numFmtId="18" fontId="51" fillId="12" borderId="1" xfId="0" applyNumberFormat="1" applyFont="1" applyFill="1" applyBorder="1" applyAlignment="1">
      <alignment horizontal="left" vertical="center"/>
    </xf>
    <xf numFmtId="18" fontId="51" fillId="12" borderId="1" xfId="0" quotePrefix="1" applyNumberFormat="1" applyFont="1" applyFill="1" applyBorder="1" applyAlignment="1">
      <alignment horizontal="left" vertical="center"/>
    </xf>
    <xf numFmtId="0" fontId="57" fillId="39" borderId="10" xfId="0" applyFont="1" applyFill="1" applyBorder="1" applyAlignment="1">
      <alignment horizontal="center" vertical="center"/>
    </xf>
    <xf numFmtId="0" fontId="22" fillId="39" borderId="10" xfId="0" applyFont="1" applyFill="1" applyBorder="1" applyAlignment="1">
      <alignment horizontal="center" vertical="center"/>
    </xf>
    <xf numFmtId="0" fontId="22" fillId="39" borderId="14" xfId="0" applyFont="1" applyFill="1" applyBorder="1" applyAlignment="1">
      <alignment horizontal="center" vertical="center"/>
    </xf>
    <xf numFmtId="0" fontId="57" fillId="39" borderId="16" xfId="0" applyFont="1" applyFill="1" applyBorder="1" applyAlignment="1">
      <alignment horizontal="center" vertical="center"/>
    </xf>
    <xf numFmtId="0" fontId="22" fillId="39" borderId="16" xfId="0" applyFont="1" applyFill="1" applyBorder="1" applyAlignment="1">
      <alignment horizontal="center" vertical="center"/>
    </xf>
    <xf numFmtId="0" fontId="22" fillId="39" borderId="17" xfId="0" applyFont="1" applyFill="1" applyBorder="1" applyAlignment="1">
      <alignment horizontal="center" vertical="center"/>
    </xf>
    <xf numFmtId="0" fontId="65" fillId="5" borderId="0" xfId="1" applyFill="1"/>
    <xf numFmtId="0" fontId="71" fillId="48" borderId="31" xfId="1" applyFont="1" applyFill="1" applyBorder="1" applyAlignment="1">
      <alignment horizontal="right" vertical="center"/>
    </xf>
    <xf numFmtId="0" fontId="4" fillId="5" borderId="0" xfId="0" applyFont="1" applyFill="1"/>
  </cellXfs>
  <cellStyles count="2">
    <cellStyle name="Link" xfId="1" builtinId="8"/>
    <cellStyle name="Standard" xfId="0" builtinId="0"/>
  </cellStyles>
  <dxfs count="50">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
      <font>
        <condense val="0"/>
        <extend val="0"/>
        <color indexed="13"/>
      </font>
    </dxf>
  </dxfs>
  <tableStyles count="0" defaultTableStyle="TableStyleMedium2" defaultPivotStyle="PivotStyleLight16"/>
  <colors>
    <mruColors>
      <color rgb="FFFFFFCC"/>
      <color rgb="FFFFFF99"/>
      <color rgb="FFFFFF66"/>
      <color rgb="FFCCFFFF"/>
      <color rgb="FF00FF00"/>
      <color rgb="FFFF00FF"/>
      <color rgb="FFFF6699"/>
      <color rgb="FFFFCCFF"/>
      <color rgb="FF00FF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www.podlech.ch/fussball-tippspiel.html"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podlech.ch/" TargetMode="External"/></Relationships>
</file>

<file path=xl/drawings/drawing1.xml><?xml version="1.0" encoding="utf-8"?>
<xdr:wsDr xmlns:xdr="http://schemas.openxmlformats.org/drawingml/2006/spreadsheetDrawing" xmlns:a="http://schemas.openxmlformats.org/drawingml/2006/main">
  <xdr:twoCellAnchor editAs="oneCell">
    <xdr:from>
      <xdr:col>89</xdr:col>
      <xdr:colOff>482600</xdr:colOff>
      <xdr:row>1</xdr:row>
      <xdr:rowOff>139702</xdr:rowOff>
    </xdr:from>
    <xdr:to>
      <xdr:col>91</xdr:col>
      <xdr:colOff>609600</xdr:colOff>
      <xdr:row>2</xdr:row>
      <xdr:rowOff>709383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27400" y="622302"/>
          <a:ext cx="1651000" cy="1661881"/>
        </a:xfrm>
        <a:prstGeom prst="rect">
          <a:avLst/>
        </a:prstGeom>
      </xdr:spPr>
    </xdr:pic>
    <xdr:clientData/>
  </xdr:twoCellAnchor>
  <xdr:twoCellAnchor editAs="oneCell">
    <xdr:from>
      <xdr:col>70</xdr:col>
      <xdr:colOff>546100</xdr:colOff>
      <xdr:row>1</xdr:row>
      <xdr:rowOff>330201</xdr:rowOff>
    </xdr:from>
    <xdr:to>
      <xdr:col>76</xdr:col>
      <xdr:colOff>342900</xdr:colOff>
      <xdr:row>2</xdr:row>
      <xdr:rowOff>660354</xdr:rowOff>
    </xdr:to>
    <xdr:pic>
      <xdr:nvPicPr>
        <xdr:cNvPr id="5" name="Grafik 4">
          <a:extLst>
            <a:ext uri="{FF2B5EF4-FFF2-40B4-BE49-F238E27FC236}">
              <a16:creationId xmlns:a16="http://schemas.microsoft.com/office/drawing/2014/main" id="{8AB50927-8A43-44ED-A9E3-1581E19F2D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19600" y="812801"/>
          <a:ext cx="3606800" cy="14223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1BCD1EDF-7ABE-4BD8-BA21-0B5B1B798E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6BCA8E1-A0BB-402A-8B89-8D0026DF83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816E0ABB-264C-4AAA-97D6-C33A8F5A54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8F34EE3C-E65F-42B3-9CAE-3606E6D6D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AB0E224C-D197-4D7B-8029-8103EF118D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68D6D612-62A2-4D9C-97D7-85014C45DA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F4AF0BD-8759-4959-B64B-2E2DA3C0D6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024B069-2CF8-458D-A593-9A2049A0D2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D770E1C9-9B3D-49CD-A811-DBCC818890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4DE18F58-69CE-4A13-99B0-ADDE19E170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942975</xdr:colOff>
      <xdr:row>66</xdr:row>
      <xdr:rowOff>152400</xdr:rowOff>
    </xdr:from>
    <xdr:to>
      <xdr:col>4</xdr:col>
      <xdr:colOff>323463</xdr:colOff>
      <xdr:row>68</xdr:row>
      <xdr:rowOff>161862</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267075" y="13877925"/>
          <a:ext cx="3095238" cy="504762"/>
        </a:xfrm>
        <a:prstGeom prst="rect">
          <a:avLst/>
        </a:prstGeom>
      </xdr:spPr>
    </xdr:pic>
    <xdr:clientData/>
  </xdr:twoCellAnchor>
  <xdr:twoCellAnchor editAs="oneCell">
    <xdr:from>
      <xdr:col>4</xdr:col>
      <xdr:colOff>180975</xdr:colOff>
      <xdr:row>84</xdr:row>
      <xdr:rowOff>0</xdr:rowOff>
    </xdr:from>
    <xdr:to>
      <xdr:col>6</xdr:col>
      <xdr:colOff>818763</xdr:colOff>
      <xdr:row>87</xdr:row>
      <xdr:rowOff>18987</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219825" y="17202150"/>
          <a:ext cx="3095238" cy="504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1627007-FE3C-427D-9F11-5F0FFB0CB9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F5C0200-BDD0-4C13-86E9-6858DA777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A0291478-3BEB-4CF8-98DA-769905A273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C5F41218-C164-4820-BFB6-489198BB39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5E3172D4-AB32-4FC1-8FFC-FEF833F8D4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8D21296A-F309-45E3-BC98-0E0DD90E81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412201E9-22C9-421B-82CE-25174712A3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83AA0A74-8820-4CDF-A0E4-DB627DC45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EA8DA8F-13FF-4C1E-AC2F-A0BAEA1E57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8C247A9E-4F64-4555-9B6D-61C631E98F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14</xdr:row>
      <xdr:rowOff>0</xdr:rowOff>
    </xdr:from>
    <xdr:to>
      <xdr:col>16</xdr:col>
      <xdr:colOff>305800</xdr:colOff>
      <xdr:row>56</xdr:row>
      <xdr:rowOff>10476</xdr:rowOff>
    </xdr:to>
    <xdr:pic>
      <xdr:nvPicPr>
        <xdr:cNvPr id="2" name="Grafik 1">
          <a:extLst>
            <a:ext uri="{FF2B5EF4-FFF2-40B4-BE49-F238E27FC236}">
              <a16:creationId xmlns:a16="http://schemas.microsoft.com/office/drawing/2014/main" id="{96015930-7F76-4EDC-90EF-DEF9A8656FA8}"/>
            </a:ext>
          </a:extLst>
        </xdr:cNvPr>
        <xdr:cNvPicPr>
          <a:picLocks noChangeAspect="1"/>
        </xdr:cNvPicPr>
      </xdr:nvPicPr>
      <xdr:blipFill>
        <a:blip xmlns:r="http://schemas.openxmlformats.org/officeDocument/2006/relationships" r:embed="rId1"/>
        <a:stretch>
          <a:fillRect/>
        </a:stretch>
      </xdr:blipFill>
      <xdr:spPr>
        <a:xfrm>
          <a:off x="5334000" y="2266950"/>
          <a:ext cx="7163800" cy="6811326"/>
        </a:xfrm>
        <a:prstGeom prst="rect">
          <a:avLst/>
        </a:prstGeom>
      </xdr:spPr>
    </xdr:pic>
    <xdr:clientData/>
  </xdr:twoCellAnchor>
  <xdr:twoCellAnchor editAs="oneCell">
    <xdr:from>
      <xdr:col>7</xdr:col>
      <xdr:colOff>0</xdr:colOff>
      <xdr:row>5</xdr:row>
      <xdr:rowOff>0</xdr:rowOff>
    </xdr:from>
    <xdr:to>
      <xdr:col>16</xdr:col>
      <xdr:colOff>477274</xdr:colOff>
      <xdr:row>9</xdr:row>
      <xdr:rowOff>133459</xdr:rowOff>
    </xdr:to>
    <xdr:pic>
      <xdr:nvPicPr>
        <xdr:cNvPr id="3" name="Grafik 2">
          <a:extLst>
            <a:ext uri="{FF2B5EF4-FFF2-40B4-BE49-F238E27FC236}">
              <a16:creationId xmlns:a16="http://schemas.microsoft.com/office/drawing/2014/main" id="{8C5D5C77-C9A0-45CA-A56A-42318207FB3C}"/>
            </a:ext>
          </a:extLst>
        </xdr:cNvPr>
        <xdr:cNvPicPr>
          <a:picLocks noChangeAspect="1"/>
        </xdr:cNvPicPr>
      </xdr:nvPicPr>
      <xdr:blipFill>
        <a:blip xmlns:r="http://schemas.openxmlformats.org/officeDocument/2006/relationships" r:embed="rId2"/>
        <a:stretch>
          <a:fillRect/>
        </a:stretch>
      </xdr:blipFill>
      <xdr:spPr>
        <a:xfrm>
          <a:off x="5334000" y="809625"/>
          <a:ext cx="7335274" cy="78115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C81B2268-1E67-49AD-B3C0-3E7799DB8F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6235EB81-FD97-4E71-8DF0-1B641909F4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615AC187-1155-4212-9EF2-B837FDDCA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DC4CEF0A-31CE-42DC-8C7D-8792581729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A0CEAB6-A492-45B0-A407-89BFEE3094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9C424525-0892-408B-925E-DEB4695278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6144B859-FD36-4588-B63B-9B7319E8D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7DCCB708-387F-479D-883E-4C9FA8CA5B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C1D7A15-4A2A-4D3C-9B30-7F8D67103C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3EBC2B9A-1632-43A8-BBF2-CC13C56D71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4" name="Grafik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38200" y="482600"/>
          <a:ext cx="630728" cy="6348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799EB80-8763-4E91-A094-06D44A3696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29270FA-152F-42C2-A322-1A713C0DD0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4BD6F3E1-E03F-4D91-A262-0CF5C6045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C26D3A8-B5AA-48F5-AE68-7A9934B691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3FF108A4-F288-492F-A2B7-1CD89F59A3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DAD948B0-8A5C-4DD5-B094-BB32A587A8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DB674332-F1D1-499E-8AE0-379F4B50CC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B05A5CF3-312D-4836-9DF5-45937F6975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432DE26-B2DD-4B73-894B-5EC330B239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C461FFFC-D2D6-457A-98A9-56A84CA215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E3556B9-2AD3-4FC4-BC02-71808D810C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580CF872-9AD0-4DF7-8F8F-C12BE26774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E6E8E8E9-857B-4733-AF72-0427596287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FB4046C0-AC98-4C62-8B90-5E8D6D814A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A9638E39-9D07-4289-A57C-6DB151E175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2DE4A331-F200-4A37-80FC-D0FB819863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1AB4496E-FDA0-4AEE-8E80-C42B3EDE1C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2CF157DD-F218-4A0E-88E5-FC5C278263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99</xdr:col>
      <xdr:colOff>0</xdr:colOff>
      <xdr:row>1</xdr:row>
      <xdr:rowOff>0</xdr:rowOff>
    </xdr:from>
    <xdr:to>
      <xdr:col>99</xdr:col>
      <xdr:colOff>630728</xdr:colOff>
      <xdr:row>1</xdr:row>
      <xdr:rowOff>634885</xdr:rowOff>
    </xdr:to>
    <xdr:pic>
      <xdr:nvPicPr>
        <xdr:cNvPr id="2" name="Grafik 1">
          <a:hlinkClick xmlns:r="http://schemas.openxmlformats.org/officeDocument/2006/relationships" r:id="rId1"/>
          <a:extLst>
            <a:ext uri="{FF2B5EF4-FFF2-40B4-BE49-F238E27FC236}">
              <a16:creationId xmlns:a16="http://schemas.microsoft.com/office/drawing/2014/main" id="{A70BE5B4-5434-4D1B-8123-FC3510504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98550" y="476250"/>
          <a:ext cx="630728" cy="63488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odlech.ch/fussball-tippspiel.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0070C0"/>
  </sheetPr>
  <dimension ref="A1:CO115"/>
  <sheetViews>
    <sheetView tabSelected="1" zoomScale="75" zoomScaleNormal="75" zoomScaleSheetLayoutView="75" workbookViewId="0">
      <pane ySplit="5" topLeftCell="A6" activePane="bottomLeft" state="frozen"/>
      <selection activeCell="C1" sqref="C1"/>
      <selection pane="bottomLeft" activeCell="E12" sqref="E12"/>
    </sheetView>
  </sheetViews>
  <sheetFormatPr baseColWidth="10" defaultRowHeight="18" outlineLevelRow="1" outlineLevelCol="1" x14ac:dyDescent="0.25"/>
  <cols>
    <col min="1" max="1" width="8.140625" customWidth="1"/>
    <col min="2" max="2" width="4.140625" customWidth="1"/>
    <col min="3" max="3" width="20.7109375" customWidth="1"/>
    <col min="4" max="4" width="5.7109375" customWidth="1"/>
    <col min="5" max="5" width="6.7109375" style="1" customWidth="1"/>
    <col min="6" max="6" width="2.7109375" customWidth="1"/>
    <col min="7" max="7" width="6.7109375" style="1" customWidth="1"/>
    <col min="8" max="8" width="20.7109375" customWidth="1"/>
    <col min="9" max="9" width="5.7109375" customWidth="1"/>
    <col min="10" max="10" width="5.5703125" customWidth="1"/>
    <col min="11" max="11" width="26.85546875" customWidth="1"/>
    <col min="12" max="24" width="3.7109375" hidden="1" customWidth="1" outlineLevel="1"/>
    <col min="25" max="25" width="2.7109375" hidden="1" customWidth="1" outlineLevel="1"/>
    <col min="26" max="26" width="7.140625" hidden="1" customWidth="1" outlineLevel="1"/>
    <col min="27" max="28" width="2.7109375" hidden="1" customWidth="1" outlineLevel="1"/>
    <col min="29" max="29" width="3.7109375" hidden="1" customWidth="1" outlineLevel="1"/>
    <col min="30" max="32" width="2.7109375" hidden="1" customWidth="1" outlineLevel="1"/>
    <col min="33" max="33" width="10.7109375" hidden="1" customWidth="1" outlineLevel="1"/>
    <col min="34" max="34" width="2.7109375" hidden="1" customWidth="1" outlineLevel="1"/>
    <col min="35" max="35" width="12" hidden="1" customWidth="1" outlineLevel="1"/>
    <col min="36" max="36" width="2.7109375" hidden="1" customWidth="1" outlineLevel="1"/>
    <col min="37" max="38" width="7.140625" hidden="1" customWidth="1" outlineLevel="1"/>
    <col min="39" max="39" width="3.140625" hidden="1" customWidth="1" outlineLevel="1"/>
    <col min="40" max="44" width="9.7109375" hidden="1" customWidth="1" outlineLevel="1"/>
    <col min="45" max="45" width="8.28515625" hidden="1" customWidth="1" outlineLevel="1"/>
    <col min="46" max="46" width="14.28515625" hidden="1" customWidth="1" outlineLevel="1"/>
    <col min="47" max="47" width="2.7109375" hidden="1" customWidth="1" outlineLevel="1"/>
    <col min="48" max="49" width="7.140625" hidden="1" customWidth="1" outlineLevel="1"/>
    <col min="50" max="50" width="1.42578125" hidden="1" customWidth="1" outlineLevel="1"/>
    <col min="51" max="51" width="3.7109375" hidden="1" customWidth="1" outlineLevel="1"/>
    <col min="52" max="52" width="3.42578125" customWidth="1" collapsed="1"/>
    <col min="53" max="53" width="2.7109375" customWidth="1"/>
    <col min="54" max="54" width="17.7109375" customWidth="1"/>
    <col min="55" max="55" width="5.7109375" customWidth="1"/>
    <col min="56" max="56" width="8.42578125" customWidth="1"/>
    <col min="57" max="57" width="6.7109375" customWidth="1"/>
    <col min="58" max="58" width="2.7109375" customWidth="1"/>
    <col min="59" max="59" width="6.7109375" customWidth="1"/>
    <col min="60" max="60" width="8.42578125" customWidth="1"/>
    <col min="61" max="61" width="4" customWidth="1"/>
    <col min="62" max="62" width="6.7109375" style="527" customWidth="1"/>
    <col min="63" max="63" width="8.140625" customWidth="1"/>
    <col min="64" max="64" width="17.7109375" customWidth="1"/>
    <col min="65" max="65" width="5.7109375" customWidth="1"/>
    <col min="66" max="66" width="6.7109375" customWidth="1"/>
    <col min="67" max="67" width="2.7109375" customWidth="1"/>
    <col min="68" max="69" width="6.7109375" customWidth="1"/>
    <col min="70" max="70" width="7.5703125" customWidth="1"/>
    <col min="71" max="71" width="17.7109375" customWidth="1"/>
    <col min="72" max="72" width="5.7109375" customWidth="1"/>
    <col min="73" max="73" width="6.7109375" customWidth="1"/>
    <col min="74" max="74" width="2.7109375" customWidth="1"/>
    <col min="75" max="75" width="6.7109375" customWidth="1"/>
    <col min="76" max="76" width="17.7109375" customWidth="1"/>
    <col min="77" max="77" width="5.7109375" customWidth="1"/>
    <col min="78" max="78" width="6.7109375" customWidth="1"/>
    <col min="79" max="79" width="2.7109375" customWidth="1"/>
    <col min="80" max="80" width="6.7109375" customWidth="1"/>
    <col min="81" max="81" width="17.7109375" customWidth="1"/>
    <col min="82" max="82" width="5.7109375" customWidth="1"/>
    <col min="83" max="83" width="6.7109375" customWidth="1"/>
    <col min="84" max="84" width="2.7109375" customWidth="1"/>
    <col min="85" max="85" width="6.7109375" customWidth="1"/>
    <col min="86" max="86" width="4" customWidth="1"/>
    <col min="88" max="88" width="29.85546875" bestFit="1" customWidth="1"/>
    <col min="93" max="93" width="4" customWidth="1"/>
    <col min="94" max="94" width="38.7109375" customWidth="1"/>
  </cols>
  <sheetData>
    <row r="1" spans="1:93" ht="37.5" customHeight="1" outlineLevel="1" thickBot="1" x14ac:dyDescent="0.45">
      <c r="A1" s="7"/>
      <c r="B1" s="7"/>
      <c r="C1" s="15"/>
      <c r="D1" s="7"/>
      <c r="E1" s="8"/>
      <c r="F1" s="7"/>
      <c r="G1" s="8"/>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523"/>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row>
    <row r="2" spans="1:93" ht="85.5" customHeight="1" outlineLevel="1" thickTop="1" x14ac:dyDescent="0.9">
      <c r="A2" s="7"/>
      <c r="B2" s="609" t="s">
        <v>329</v>
      </c>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0"/>
      <c r="BQ2" s="610"/>
      <c r="BR2" s="610"/>
      <c r="BS2" s="610"/>
      <c r="BT2" s="199"/>
      <c r="BU2" s="199"/>
      <c r="BV2" s="199"/>
      <c r="BW2" s="199"/>
      <c r="BX2" s="200"/>
      <c r="BY2" s="200"/>
      <c r="BZ2" s="200"/>
      <c r="CA2" s="200"/>
      <c r="CB2" s="200"/>
      <c r="CC2" s="200"/>
      <c r="CD2" s="200"/>
      <c r="CE2" s="200"/>
      <c r="CF2" s="200"/>
      <c r="CG2" s="200"/>
      <c r="CH2" s="233"/>
      <c r="CI2" s="233"/>
      <c r="CJ2" s="233"/>
      <c r="CK2" s="233"/>
      <c r="CL2" s="233"/>
      <c r="CM2" s="233"/>
      <c r="CN2" s="234"/>
      <c r="CO2" s="7"/>
    </row>
    <row r="3" spans="1:93" ht="63.95" customHeight="1" outlineLevel="1" x14ac:dyDescent="0.75">
      <c r="A3" s="7"/>
      <c r="B3" s="611" t="s">
        <v>305</v>
      </c>
      <c r="C3" s="612"/>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167"/>
      <c r="BU3" s="167"/>
      <c r="BV3" s="167"/>
      <c r="BW3" s="167"/>
      <c r="BX3" s="168"/>
      <c r="BY3" s="168"/>
      <c r="BZ3" s="168"/>
      <c r="CA3" s="168"/>
      <c r="CB3" s="168"/>
      <c r="CC3" s="168"/>
      <c r="CD3" s="168"/>
      <c r="CE3" s="168"/>
      <c r="CF3" s="168"/>
      <c r="CG3" s="168"/>
      <c r="CH3" s="606"/>
      <c r="CI3" s="607"/>
      <c r="CJ3" s="607"/>
      <c r="CK3" s="607"/>
      <c r="CL3" s="607"/>
      <c r="CM3" s="607"/>
      <c r="CN3" s="608"/>
      <c r="CO3" s="7"/>
    </row>
    <row r="4" spans="1:93" ht="63.95" customHeight="1" outlineLevel="1" thickBot="1" x14ac:dyDescent="0.25">
      <c r="A4" s="7"/>
      <c r="B4" s="613" t="s">
        <v>173</v>
      </c>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473"/>
      <c r="BU4" s="473"/>
      <c r="BV4" s="473"/>
      <c r="BW4" s="473"/>
      <c r="BX4" s="473"/>
      <c r="BY4" s="473"/>
      <c r="BZ4" s="473"/>
      <c r="CA4" s="473"/>
      <c r="CB4" s="473"/>
      <c r="CC4" s="473"/>
      <c r="CD4" s="473"/>
      <c r="CE4" s="473"/>
      <c r="CF4" s="473"/>
      <c r="CG4" s="473"/>
      <c r="CH4" s="473"/>
      <c r="CI4" s="473"/>
      <c r="CJ4" s="473"/>
      <c r="CK4" s="473"/>
      <c r="CL4" s="473"/>
      <c r="CM4" s="473"/>
      <c r="CN4" s="706" t="s">
        <v>372</v>
      </c>
      <c r="CO4" s="7"/>
    </row>
    <row r="5" spans="1:93" ht="18.75" outlineLevel="1" thickTop="1" x14ac:dyDescent="0.25">
      <c r="A5" s="7"/>
      <c r="B5" s="707" t="s">
        <v>441</v>
      </c>
      <c r="C5" s="7"/>
      <c r="D5" s="7"/>
      <c r="E5" s="8"/>
      <c r="F5" s="7"/>
      <c r="G5" s="8"/>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523"/>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row>
    <row r="6" spans="1:93" x14ac:dyDescent="0.25">
      <c r="A6" s="7"/>
      <c r="B6" s="7"/>
      <c r="C6" s="7"/>
      <c r="D6" s="7"/>
      <c r="E6" s="8"/>
      <c r="F6" s="7"/>
      <c r="G6" s="8"/>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523"/>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row>
    <row r="7" spans="1:93" x14ac:dyDescent="0.25">
      <c r="A7" s="7"/>
      <c r="B7" s="7"/>
      <c r="C7" s="7"/>
      <c r="D7" s="7"/>
      <c r="E7" s="8"/>
      <c r="F7" s="7"/>
      <c r="G7" s="8"/>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523"/>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row>
    <row r="8" spans="1:93" ht="26.25" x14ac:dyDescent="0.4">
      <c r="A8" s="7"/>
      <c r="B8" s="7"/>
      <c r="C8" s="15" t="s">
        <v>37</v>
      </c>
      <c r="D8" s="7"/>
      <c r="E8" s="8"/>
      <c r="F8" s="7"/>
      <c r="G8" s="8"/>
      <c r="H8" s="7"/>
      <c r="I8" s="7"/>
      <c r="J8" s="7"/>
      <c r="K8" s="7"/>
      <c r="L8" s="619" t="s">
        <v>36</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524"/>
      <c r="BK8" s="15" t="s">
        <v>38</v>
      </c>
      <c r="BL8" s="7"/>
      <c r="BM8" s="7"/>
      <c r="BN8" s="7"/>
      <c r="BO8" s="7"/>
      <c r="BP8" s="7"/>
      <c r="BQ8" s="7"/>
      <c r="BR8" s="15"/>
      <c r="BS8" s="7"/>
      <c r="BT8" s="7"/>
      <c r="BU8" s="7"/>
      <c r="BV8" s="7"/>
      <c r="BW8" s="7"/>
      <c r="BX8" s="7"/>
      <c r="BY8" s="7"/>
      <c r="BZ8" s="7"/>
      <c r="CA8" s="7"/>
      <c r="CB8" s="7"/>
      <c r="CC8" s="7"/>
      <c r="CD8" s="583"/>
      <c r="CE8" s="7"/>
      <c r="CF8" s="7"/>
      <c r="CG8" s="7"/>
      <c r="CH8" s="7"/>
      <c r="CI8" s="7"/>
      <c r="CJ8" s="705"/>
      <c r="CK8" s="30"/>
      <c r="CL8" s="30"/>
      <c r="CM8" s="30"/>
      <c r="CN8" s="582"/>
      <c r="CO8" s="7"/>
    </row>
    <row r="9" spans="1:93" ht="28.5" customHeight="1" thickBot="1" x14ac:dyDescent="0.3">
      <c r="A9" s="7"/>
      <c r="B9" s="7"/>
      <c r="C9" s="7"/>
      <c r="D9" s="7"/>
      <c r="E9" s="8"/>
      <c r="F9" s="7"/>
      <c r="G9" s="8"/>
      <c r="H9" s="7"/>
      <c r="I9" s="7"/>
      <c r="J9" s="7"/>
      <c r="K9" s="7"/>
      <c r="L9" s="620"/>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524"/>
      <c r="BK9" s="7"/>
      <c r="BL9" s="7"/>
      <c r="BM9" s="7"/>
      <c r="BN9" s="7"/>
      <c r="BO9" s="7"/>
      <c r="BP9" s="7"/>
      <c r="BQ9" s="7"/>
      <c r="BR9" s="7"/>
      <c r="BS9" s="7"/>
      <c r="BT9" s="7"/>
      <c r="BU9" s="7"/>
      <c r="BV9" s="7"/>
      <c r="BW9" s="7"/>
      <c r="BX9" s="7"/>
      <c r="BY9" s="7"/>
      <c r="BZ9" s="7"/>
      <c r="CA9" s="7"/>
      <c r="CB9" s="7"/>
      <c r="CC9" s="7"/>
      <c r="CD9" s="584"/>
      <c r="CE9" s="7"/>
      <c r="CF9" s="7"/>
      <c r="CG9" s="7"/>
      <c r="CH9" s="7"/>
      <c r="CI9" s="7"/>
      <c r="CJ9" s="584"/>
      <c r="CK9" s="7"/>
      <c r="CL9" s="7"/>
      <c r="CM9" s="7"/>
      <c r="CN9" s="7"/>
      <c r="CO9" s="7"/>
    </row>
    <row r="10" spans="1:93" ht="18.75" customHeight="1" thickBot="1" x14ac:dyDescent="0.35">
      <c r="A10" s="7"/>
      <c r="B10" s="7"/>
      <c r="C10" s="187" t="s">
        <v>55</v>
      </c>
      <c r="D10" s="31"/>
      <c r="E10" s="8"/>
      <c r="F10" s="7"/>
      <c r="G10" s="8"/>
      <c r="H10" s="7"/>
      <c r="I10" s="7"/>
      <c r="J10" s="7"/>
      <c r="K10" s="30" t="s">
        <v>373</v>
      </c>
      <c r="L10" s="620"/>
      <c r="M10" s="7" t="s">
        <v>4</v>
      </c>
      <c r="N10" s="7"/>
      <c r="O10" s="7"/>
      <c r="P10" s="7"/>
      <c r="Q10" s="7" t="s">
        <v>6</v>
      </c>
      <c r="R10" s="7"/>
      <c r="S10" s="7"/>
      <c r="T10" s="7"/>
      <c r="U10" s="7" t="s">
        <v>7</v>
      </c>
      <c r="V10" s="7"/>
      <c r="W10" s="7"/>
      <c r="X10" s="7"/>
      <c r="Y10" s="7"/>
      <c r="Z10" s="7" t="s">
        <v>4</v>
      </c>
      <c r="AA10" s="7" t="s">
        <v>5</v>
      </c>
      <c r="AB10" s="7"/>
      <c r="AC10" s="7"/>
      <c r="AD10" s="14" t="s">
        <v>9</v>
      </c>
      <c r="AE10" s="7"/>
      <c r="AF10" s="7"/>
      <c r="AG10" s="7"/>
      <c r="AH10" s="29" t="s">
        <v>32</v>
      </c>
      <c r="AI10" s="7"/>
      <c r="AJ10" s="7"/>
      <c r="AK10" s="7"/>
      <c r="AL10" s="7"/>
      <c r="AM10" s="7"/>
      <c r="AN10" s="14" t="s">
        <v>35</v>
      </c>
      <c r="AO10" s="7"/>
      <c r="AP10" s="7"/>
      <c r="AQ10" s="7"/>
      <c r="AR10" s="7"/>
      <c r="AS10" s="29" t="s">
        <v>33</v>
      </c>
      <c r="AT10" s="7"/>
      <c r="AU10" s="7"/>
      <c r="AV10" s="7"/>
      <c r="AW10" s="7"/>
      <c r="AX10" s="7"/>
      <c r="AY10" s="7"/>
      <c r="AZ10" s="7"/>
      <c r="BA10" s="7"/>
      <c r="BB10" s="30" t="s">
        <v>10</v>
      </c>
      <c r="BC10" s="7"/>
      <c r="BD10" s="9" t="s">
        <v>4</v>
      </c>
      <c r="BE10" s="7"/>
      <c r="BF10" s="11" t="s">
        <v>5</v>
      </c>
      <c r="BG10" s="7"/>
      <c r="BH10" s="7"/>
      <c r="BI10" s="7"/>
      <c r="BJ10" s="554" t="s">
        <v>48</v>
      </c>
      <c r="BK10" s="11" t="s">
        <v>386</v>
      </c>
      <c r="BL10" s="7"/>
      <c r="BM10" s="555" t="s">
        <v>87</v>
      </c>
      <c r="BN10" s="7"/>
      <c r="BO10" s="7"/>
      <c r="BP10" s="11" t="s">
        <v>26</v>
      </c>
      <c r="BQ10" s="7"/>
      <c r="BR10" s="27"/>
      <c r="BS10" s="7"/>
      <c r="BT10" s="7"/>
      <c r="BU10" s="7"/>
      <c r="BV10" s="7"/>
      <c r="BW10" s="11"/>
      <c r="BX10" s="7"/>
      <c r="BY10" s="7"/>
      <c r="BZ10" s="7"/>
      <c r="CA10" s="7"/>
      <c r="CB10" s="7"/>
      <c r="CC10" s="7"/>
      <c r="CD10" s="7"/>
      <c r="CE10" s="7"/>
      <c r="CF10" s="7"/>
      <c r="CG10" s="7"/>
      <c r="CH10" s="7"/>
      <c r="CI10" s="7"/>
      <c r="CJ10" s="7"/>
      <c r="CK10" s="7"/>
      <c r="CL10" s="7"/>
      <c r="CM10" s="7"/>
      <c r="CN10" s="7"/>
      <c r="CO10" s="7"/>
    </row>
    <row r="11" spans="1:93" ht="18.75" customHeight="1" thickBot="1" x14ac:dyDescent="0.3">
      <c r="A11" s="7"/>
      <c r="B11" s="7"/>
      <c r="C11" s="7"/>
      <c r="D11" s="7"/>
      <c r="E11" s="8"/>
      <c r="F11" s="7"/>
      <c r="G11" s="8"/>
      <c r="H11" s="7"/>
      <c r="I11" s="7"/>
      <c r="J11" s="7"/>
      <c r="K11" s="7"/>
      <c r="L11" s="620"/>
      <c r="M11" s="7" t="s">
        <v>0</v>
      </c>
      <c r="N11" s="7" t="s">
        <v>1</v>
      </c>
      <c r="O11" s="7" t="s">
        <v>2</v>
      </c>
      <c r="P11" s="7" t="s">
        <v>3</v>
      </c>
      <c r="Q11" s="7" t="s">
        <v>0</v>
      </c>
      <c r="R11" s="7" t="s">
        <v>1</v>
      </c>
      <c r="S11" s="7" t="s">
        <v>2</v>
      </c>
      <c r="T11" s="7" t="s">
        <v>3</v>
      </c>
      <c r="U11" s="7" t="s">
        <v>0</v>
      </c>
      <c r="V11" s="7" t="s">
        <v>1</v>
      </c>
      <c r="W11" s="7" t="s">
        <v>2</v>
      </c>
      <c r="X11" s="7" t="s">
        <v>3</v>
      </c>
      <c r="Y11" s="7"/>
      <c r="Z11" s="7" t="s">
        <v>8</v>
      </c>
      <c r="AA11" s="7"/>
      <c r="AB11" s="7"/>
      <c r="AC11" s="7"/>
      <c r="AD11" s="14"/>
      <c r="AE11" s="7"/>
      <c r="AF11" s="7"/>
      <c r="AG11" s="7"/>
      <c r="AH11" s="29" t="s">
        <v>31</v>
      </c>
      <c r="AI11" s="7"/>
      <c r="AJ11" s="7"/>
      <c r="AK11" s="7"/>
      <c r="AL11" s="7"/>
      <c r="AM11" s="7"/>
      <c r="AN11" s="7" t="str">
        <f>AI12</f>
        <v>Italien</v>
      </c>
      <c r="AO11" s="7" t="str">
        <f>AI13</f>
        <v>Türkei</v>
      </c>
      <c r="AP11" s="7" t="str">
        <f>AI14</f>
        <v>Wales</v>
      </c>
      <c r="AQ11" s="7" t="str">
        <f>AI15</f>
        <v>Schweiz</v>
      </c>
      <c r="AR11" s="7"/>
      <c r="AS11" s="29" t="s">
        <v>31</v>
      </c>
      <c r="AT11" s="7"/>
      <c r="AU11" s="7"/>
      <c r="AV11" s="7"/>
      <c r="AW11" s="7"/>
      <c r="AX11" s="7"/>
      <c r="AY11" s="7"/>
      <c r="AZ11" s="7"/>
      <c r="BA11" s="7"/>
      <c r="BB11" s="7"/>
      <c r="BC11" s="7"/>
      <c r="BD11" s="7"/>
      <c r="BE11" s="7"/>
      <c r="BF11" s="7"/>
      <c r="BG11" s="7"/>
      <c r="BH11" s="7"/>
      <c r="BI11" s="7"/>
      <c r="BJ11" s="524"/>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row>
    <row r="12" spans="1:93" ht="18.75" customHeight="1" thickBot="1" x14ac:dyDescent="0.35">
      <c r="A12" s="7"/>
      <c r="B12" s="7"/>
      <c r="C12" s="187" t="s">
        <v>14</v>
      </c>
      <c r="D12" s="31"/>
      <c r="E12" s="55"/>
      <c r="F12" s="10"/>
      <c r="G12" s="55"/>
      <c r="H12" s="187" t="s">
        <v>183</v>
      </c>
      <c r="I12" s="31"/>
      <c r="J12" s="7"/>
      <c r="K12" s="94" t="s">
        <v>269</v>
      </c>
      <c r="L12" s="14">
        <f t="shared" ref="L12:L17" si="0">IF(E12-G12&gt;0,1,IF(G12=E12,0,-1))</f>
        <v>0</v>
      </c>
      <c r="M12" s="60">
        <f>IF($E12="",0,IF($E12&gt;$G12,3,IF($E12=G12,1,0)))</f>
        <v>0</v>
      </c>
      <c r="N12" s="60">
        <f>IF($G12="",0,IF($E12&gt;$G12,0,IF($E12=G12,1,3)))</f>
        <v>0</v>
      </c>
      <c r="O12" s="61"/>
      <c r="P12" s="61"/>
      <c r="Q12" s="64">
        <f>E12</f>
        <v>0</v>
      </c>
      <c r="R12" s="64">
        <f>G12</f>
        <v>0</v>
      </c>
      <c r="S12" s="64"/>
      <c r="T12" s="64"/>
      <c r="U12" s="65">
        <f>G12</f>
        <v>0</v>
      </c>
      <c r="V12" s="65">
        <f>E12</f>
        <v>0</v>
      </c>
      <c r="W12" s="65"/>
      <c r="X12" s="65"/>
      <c r="Y12" s="7"/>
      <c r="Z12" s="62">
        <f>M18</f>
        <v>0</v>
      </c>
      <c r="AA12" s="63">
        <f>Q18</f>
        <v>0</v>
      </c>
      <c r="AB12" s="66">
        <f>U18</f>
        <v>0</v>
      </c>
      <c r="AC12" s="68">
        <f>AA12-AB12</f>
        <v>0</v>
      </c>
      <c r="AD12" s="25">
        <f>IF(Z12&gt;Z13,-1,0)</f>
        <v>0</v>
      </c>
      <c r="AE12" s="25">
        <f>IF(Z12&gt;Z14,-1,0)</f>
        <v>0</v>
      </c>
      <c r="AF12" s="25">
        <f>IF(Z12&gt;Z15,-1,0)</f>
        <v>0</v>
      </c>
      <c r="AG12" s="170">
        <f>10000-(AJ12*1000+AM12*10+AK12)</f>
        <v>10000</v>
      </c>
      <c r="AH12" s="24">
        <f>RANK(AG12,AG12:AG15,1)</f>
        <v>1</v>
      </c>
      <c r="AI12" t="str">
        <f>C12</f>
        <v>Italien</v>
      </c>
      <c r="AJ12">
        <f t="shared" ref="AJ12:AL15" si="1">Z12</f>
        <v>0</v>
      </c>
      <c r="AK12">
        <f t="shared" si="1"/>
        <v>0</v>
      </c>
      <c r="AL12">
        <f t="shared" si="1"/>
        <v>0</v>
      </c>
      <c r="AM12">
        <f>AK12-AL12</f>
        <v>0</v>
      </c>
      <c r="AN12" s="171"/>
      <c r="AO12" s="170">
        <f>IF(Z13&lt;&gt;Z12,AG13,IF(G12&gt;E12,AG13-2000,AG13))</f>
        <v>10000</v>
      </c>
      <c r="AP12" s="170">
        <f>IF(Z14&lt;&gt;Z12,AG14,IF(G14&gt;E14,AG14-2000,AG14))</f>
        <v>10000</v>
      </c>
      <c r="AQ12" s="170">
        <f>IF(Z15&lt;&gt;Z12,AG15,IF(G16&gt;E16,AG15-2000,AG15))</f>
        <v>10000</v>
      </c>
      <c r="AR12" s="172">
        <f>AN16</f>
        <v>30000</v>
      </c>
      <c r="AS12" s="24">
        <f>RANK(AR12,AR12:AR15,1)</f>
        <v>1</v>
      </c>
      <c r="AT12" t="str">
        <f t="shared" ref="AT12:AW15" si="2">AI12</f>
        <v>Italien</v>
      </c>
      <c r="AU12">
        <f t="shared" si="2"/>
        <v>0</v>
      </c>
      <c r="AV12">
        <f t="shared" si="2"/>
        <v>0</v>
      </c>
      <c r="AW12">
        <f t="shared" si="2"/>
        <v>0</v>
      </c>
      <c r="AX12" s="22"/>
      <c r="AY12" s="22"/>
      <c r="AZ12" s="7"/>
      <c r="BA12" s="3">
        <v>1</v>
      </c>
      <c r="BB12" s="6" t="str">
        <f>VLOOKUP(1,AS12:AT15,2,FALSE)</f>
        <v>Italien</v>
      </c>
      <c r="BC12" s="2"/>
      <c r="BD12" s="5">
        <f>VLOOKUP(1,AS12:AW15,3,FALSE)</f>
        <v>0</v>
      </c>
      <c r="BE12" s="4">
        <f>VLOOKUP(1,AS12:AW15,4,FALSE)</f>
        <v>0</v>
      </c>
      <c r="BF12" s="10" t="s">
        <v>12</v>
      </c>
      <c r="BG12" s="4">
        <f>VLOOKUP(1,AS12:AW15,5,FALSE)</f>
        <v>0</v>
      </c>
      <c r="BH12" s="12" t="s">
        <v>18</v>
      </c>
      <c r="BI12" s="7"/>
      <c r="BJ12" s="512">
        <v>8</v>
      </c>
      <c r="BK12" s="202" t="s">
        <v>90</v>
      </c>
      <c r="BL12" s="183" t="e">
        <f>BB13</f>
        <v>#N/A</v>
      </c>
      <c r="BM12" s="184"/>
      <c r="BN12" s="55"/>
      <c r="BO12" s="10"/>
      <c r="BP12" s="55"/>
      <c r="BQ12" s="7"/>
      <c r="BR12" s="27"/>
      <c r="BS12" s="7"/>
      <c r="BT12" s="555" t="s">
        <v>27</v>
      </c>
      <c r="BU12" s="7"/>
      <c r="BV12" s="7"/>
      <c r="BW12" s="11" t="s">
        <v>26</v>
      </c>
      <c r="BX12" s="7"/>
      <c r="BY12" s="7"/>
      <c r="BZ12" s="7"/>
      <c r="CA12" s="7"/>
      <c r="CB12" s="7"/>
      <c r="CC12" s="7"/>
      <c r="CD12" s="7"/>
      <c r="CE12" s="7"/>
      <c r="CF12" s="7"/>
      <c r="CG12" s="7"/>
      <c r="CH12" s="7"/>
      <c r="CI12" s="7"/>
      <c r="CJ12" s="7"/>
      <c r="CK12" s="7"/>
      <c r="CL12" s="7"/>
      <c r="CM12" s="7"/>
      <c r="CN12" s="7"/>
      <c r="CO12" s="7"/>
    </row>
    <row r="13" spans="1:93" ht="18.75" customHeight="1" thickBot="1" x14ac:dyDescent="0.3">
      <c r="A13" s="7"/>
      <c r="B13" s="7"/>
      <c r="C13" s="188" t="s">
        <v>180</v>
      </c>
      <c r="D13" s="36"/>
      <c r="E13" s="55"/>
      <c r="F13" s="10"/>
      <c r="G13" s="55"/>
      <c r="H13" s="35" t="s">
        <v>16</v>
      </c>
      <c r="I13" s="36"/>
      <c r="J13" s="7"/>
      <c r="K13" s="94" t="s">
        <v>270</v>
      </c>
      <c r="L13" s="14">
        <f t="shared" si="0"/>
        <v>0</v>
      </c>
      <c r="M13" s="60"/>
      <c r="N13" s="60"/>
      <c r="O13" s="60">
        <f>IF($E13="",0,IF($E13&gt;$G13,3,IF($E13=$G13,1,0)))</f>
        <v>0</v>
      </c>
      <c r="P13" s="60">
        <f>IF($G13="",0,IF($E13&gt;$G13,0,IF($E13=$G13,1,3)))</f>
        <v>0</v>
      </c>
      <c r="Q13" s="64"/>
      <c r="R13" s="64"/>
      <c r="S13" s="64">
        <f>E13</f>
        <v>0</v>
      </c>
      <c r="T13" s="64">
        <f>G13</f>
        <v>0</v>
      </c>
      <c r="U13" s="65"/>
      <c r="V13" s="65"/>
      <c r="W13" s="65">
        <f>G13</f>
        <v>0</v>
      </c>
      <c r="X13" s="65">
        <f>E13</f>
        <v>0</v>
      </c>
      <c r="Y13" s="7"/>
      <c r="Z13" s="62">
        <f>N18</f>
        <v>0</v>
      </c>
      <c r="AA13" s="63">
        <f>R18</f>
        <v>0</v>
      </c>
      <c r="AB13" s="66">
        <f>V18</f>
        <v>0</v>
      </c>
      <c r="AC13" s="68">
        <f>AA13-AB13</f>
        <v>0</v>
      </c>
      <c r="AD13" s="25">
        <f>IF(Z13&gt;Z12,-1,0)</f>
        <v>0</v>
      </c>
      <c r="AE13" s="25">
        <f>IF(Z13&gt;Z14,-1,0)</f>
        <v>0</v>
      </c>
      <c r="AF13" s="25">
        <f>IF(Z13&gt;Z15,-1,0)</f>
        <v>0</v>
      </c>
      <c r="AG13" s="170">
        <f>10000-(AJ13*1000+AM13*10+AK13)</f>
        <v>10000</v>
      </c>
      <c r="AH13" s="24">
        <f>RANK(AG13,AG12:AG15,1)</f>
        <v>1</v>
      </c>
      <c r="AI13" t="str">
        <f>H12</f>
        <v>Türkei</v>
      </c>
      <c r="AJ13">
        <f t="shared" si="1"/>
        <v>0</v>
      </c>
      <c r="AK13">
        <f t="shared" si="1"/>
        <v>0</v>
      </c>
      <c r="AL13">
        <f t="shared" si="1"/>
        <v>0</v>
      </c>
      <c r="AM13">
        <f>AK13-AL13</f>
        <v>0</v>
      </c>
      <c r="AN13" s="170">
        <f>IF(Z12&lt;&gt;Z13,AG12,IF(E12&gt;G12,AG12-2000,AG12))</f>
        <v>10000</v>
      </c>
      <c r="AO13" s="171"/>
      <c r="AP13" s="170">
        <f>IF(Z13&lt;&gt;Z14,AG14,IF(G17&gt;E17,AG14-2000,AG14))</f>
        <v>10000</v>
      </c>
      <c r="AQ13" s="170">
        <f>IF(Z15&lt;&gt;Z13,AG15,IF(G15&gt;E15,AG15-2000,AG15))</f>
        <v>10000</v>
      </c>
      <c r="AR13" s="173">
        <f>AO16</f>
        <v>30000</v>
      </c>
      <c r="AS13" s="24">
        <f>RANK(AR13,AR12:AR15,1)</f>
        <v>1</v>
      </c>
      <c r="AT13" t="str">
        <f t="shared" si="2"/>
        <v>Türkei</v>
      </c>
      <c r="AU13">
        <f t="shared" si="2"/>
        <v>0</v>
      </c>
      <c r="AV13">
        <f t="shared" si="2"/>
        <v>0</v>
      </c>
      <c r="AW13">
        <f t="shared" si="2"/>
        <v>0</v>
      </c>
      <c r="AX13" s="7"/>
      <c r="AY13" s="7"/>
      <c r="AZ13" s="7"/>
      <c r="BA13" s="3">
        <v>2</v>
      </c>
      <c r="BB13" s="6" t="e">
        <f>VLOOKUP(2,AS12:AT15,2,FALSE)</f>
        <v>#N/A</v>
      </c>
      <c r="BC13" s="2"/>
      <c r="BD13" s="5" t="e">
        <f>VLOOKUP(2,AS12:AW15,3,FALSE)</f>
        <v>#N/A</v>
      </c>
      <c r="BE13" s="4" t="e">
        <f>VLOOKUP(2,AS12:AW15,4,FALSE)</f>
        <v>#N/A</v>
      </c>
      <c r="BF13" s="10" t="s">
        <v>12</v>
      </c>
      <c r="BG13" s="4" t="e">
        <f>VLOOKUP(2,AS12:AW15,5,FALSE)</f>
        <v>#N/A</v>
      </c>
      <c r="BH13" s="12" t="s">
        <v>19</v>
      </c>
      <c r="BI13" s="7"/>
      <c r="BJ13" s="524"/>
      <c r="BK13" s="101" t="s">
        <v>197</v>
      </c>
      <c r="BL13" s="183" t="e">
        <f>BB24</f>
        <v>#N/A</v>
      </c>
      <c r="BM13" s="184"/>
      <c r="BN13" s="55"/>
      <c r="BO13" s="7"/>
      <c r="BP13" s="55"/>
      <c r="BQ13" s="7"/>
      <c r="BR13" s="7"/>
      <c r="BS13" s="7"/>
      <c r="BT13" s="7"/>
      <c r="BU13" s="7"/>
      <c r="BV13" s="7"/>
      <c r="BW13" s="7"/>
      <c r="BX13" s="7"/>
      <c r="BY13" s="7"/>
      <c r="BZ13" s="7"/>
      <c r="CA13" s="7"/>
      <c r="CB13" s="7"/>
      <c r="CC13" s="7"/>
      <c r="CD13" s="7"/>
      <c r="CE13" s="7"/>
      <c r="CF13" s="7"/>
      <c r="CG13" s="7"/>
      <c r="CH13" s="7"/>
      <c r="CI13" s="7"/>
      <c r="CJ13" s="7"/>
      <c r="CK13" s="7"/>
      <c r="CL13" s="7"/>
      <c r="CM13" s="7"/>
      <c r="CN13" s="7"/>
      <c r="CO13" s="7"/>
    </row>
    <row r="14" spans="1:93" ht="18.75" customHeight="1" thickBot="1" x14ac:dyDescent="0.3">
      <c r="A14" s="7"/>
      <c r="B14" s="7"/>
      <c r="C14" s="6" t="str">
        <f>C12</f>
        <v>Italien</v>
      </c>
      <c r="D14" s="31"/>
      <c r="E14" s="55"/>
      <c r="F14" s="10"/>
      <c r="G14" s="55"/>
      <c r="H14" s="6" t="str">
        <f>C13</f>
        <v>Wales</v>
      </c>
      <c r="I14" s="31"/>
      <c r="J14" s="7"/>
      <c r="K14" s="198" t="s">
        <v>271</v>
      </c>
      <c r="L14" s="14">
        <f t="shared" si="0"/>
        <v>0</v>
      </c>
      <c r="M14" s="60">
        <f>IF($E14="",0,IF($E14&gt;$G14,3,IF($E14=G14,1,0)))</f>
        <v>0</v>
      </c>
      <c r="N14" s="60"/>
      <c r="O14" s="60">
        <f>IF($G14="",0,IF($E14&gt;$G14,0,IF($E14=$G14,1,3)))</f>
        <v>0</v>
      </c>
      <c r="P14" s="60"/>
      <c r="Q14" s="64">
        <f>E14</f>
        <v>0</v>
      </c>
      <c r="R14" s="64"/>
      <c r="S14" s="64">
        <f>G14</f>
        <v>0</v>
      </c>
      <c r="T14" s="64"/>
      <c r="U14" s="65">
        <f>G14</f>
        <v>0</v>
      </c>
      <c r="V14" s="65"/>
      <c r="W14" s="65">
        <f>E14</f>
        <v>0</v>
      </c>
      <c r="X14" s="65"/>
      <c r="Y14" s="7"/>
      <c r="Z14" s="62">
        <f>O18</f>
        <v>0</v>
      </c>
      <c r="AA14" s="63">
        <f>S18</f>
        <v>0</v>
      </c>
      <c r="AB14" s="66">
        <f>W18</f>
        <v>0</v>
      </c>
      <c r="AC14" s="68">
        <f>AA14-AB14</f>
        <v>0</v>
      </c>
      <c r="AD14" s="25">
        <f>IF(Z14&gt;Z12,-1,0)</f>
        <v>0</v>
      </c>
      <c r="AE14" s="25">
        <f>IF(Z14&gt;Z13,-1,0)</f>
        <v>0</v>
      </c>
      <c r="AF14" s="25">
        <f>IF(Z14&gt;Z15,-1,0)</f>
        <v>0</v>
      </c>
      <c r="AG14" s="170">
        <f>10000-(AJ14*1000+AM14*10+AK14)</f>
        <v>10000</v>
      </c>
      <c r="AH14" s="24">
        <f>RANK(AG14,AG12:AG15,1)</f>
        <v>1</v>
      </c>
      <c r="AI14" t="str">
        <f>C13</f>
        <v>Wales</v>
      </c>
      <c r="AJ14">
        <f t="shared" si="1"/>
        <v>0</v>
      </c>
      <c r="AK14">
        <f t="shared" si="1"/>
        <v>0</v>
      </c>
      <c r="AL14">
        <f t="shared" si="1"/>
        <v>0</v>
      </c>
      <c r="AM14">
        <f>AK14-AL14</f>
        <v>0</v>
      </c>
      <c r="AN14" s="170">
        <f>IF(Z12&lt;&gt;Z14,AG12,IF(E14&gt;G14,AG12-2000,AG12))</f>
        <v>10000</v>
      </c>
      <c r="AO14" s="170">
        <f>IF(Z13&lt;&gt;Z14,AG13,IF(E17&gt;G17,AG13-2000,AG13))</f>
        <v>10000</v>
      </c>
      <c r="AP14" s="171"/>
      <c r="AQ14" s="170">
        <f>IF(Z15&lt;&gt;Z14,AG15,IF(G13&gt;E13,AG15-2000,AG15))</f>
        <v>10000</v>
      </c>
      <c r="AR14" s="173">
        <f>AP16</f>
        <v>30000</v>
      </c>
      <c r="AS14" s="24">
        <f>RANK(AR14,AR12:AR15,1)</f>
        <v>1</v>
      </c>
      <c r="AT14" t="str">
        <f t="shared" si="2"/>
        <v>Wales</v>
      </c>
      <c r="AU14">
        <f t="shared" si="2"/>
        <v>0</v>
      </c>
      <c r="AV14">
        <f t="shared" si="2"/>
        <v>0</v>
      </c>
      <c r="AW14">
        <f t="shared" si="2"/>
        <v>0</v>
      </c>
      <c r="AX14" s="7"/>
      <c r="AY14" s="7"/>
      <c r="AZ14" s="7"/>
      <c r="BA14" s="111">
        <v>3</v>
      </c>
      <c r="BB14" s="119" t="e">
        <f>VLOOKUP(3,AS12:AT15,2,FALSE)</f>
        <v>#N/A</v>
      </c>
      <c r="BC14" s="112"/>
      <c r="BD14" s="96" t="e">
        <f>VLOOKUP(3,AS12:AW15,3,FALSE)</f>
        <v>#N/A</v>
      </c>
      <c r="BE14" s="96" t="e">
        <f>VLOOKUP(3,AS12:AW15,4,FALSE)</f>
        <v>#N/A</v>
      </c>
      <c r="BF14" s="10" t="s">
        <v>12</v>
      </c>
      <c r="BG14" s="96" t="e">
        <f>VLOOKUP(3,AS12:AW15,5,FALSE)</f>
        <v>#N/A</v>
      </c>
      <c r="BH14" s="7"/>
      <c r="BI14" s="7"/>
      <c r="BJ14" s="524"/>
      <c r="BK14" s="95" t="s">
        <v>306</v>
      </c>
      <c r="BL14" s="7"/>
      <c r="BM14" s="7"/>
      <c r="BN14" s="9"/>
      <c r="BO14" s="10"/>
      <c r="BP14" s="7"/>
      <c r="BQ14" s="7"/>
      <c r="BR14" s="229" t="s">
        <v>380</v>
      </c>
      <c r="BS14" s="107" t="str">
        <f>IF(BN32="","",IF(BP32="",IF(BN32&gt;BN33,BL32,BL33),IF(BP32&gt;BP33,BL32,BL33)))</f>
        <v/>
      </c>
      <c r="BT14" s="112"/>
      <c r="BU14" s="55"/>
      <c r="BV14" s="10"/>
      <c r="BW14" s="55"/>
      <c r="BX14" s="7"/>
      <c r="BY14" s="7"/>
      <c r="BZ14" s="7"/>
      <c r="CA14" s="7"/>
      <c r="CB14" s="7"/>
      <c r="CC14" s="7"/>
      <c r="CD14" s="7"/>
      <c r="CE14" s="7"/>
      <c r="CF14" s="7"/>
      <c r="CG14" s="7"/>
      <c r="CH14" s="7"/>
      <c r="CI14" s="7"/>
      <c r="CJ14" s="7"/>
      <c r="CK14" s="7"/>
      <c r="CL14" s="7"/>
      <c r="CM14" s="7"/>
      <c r="CN14" s="7"/>
      <c r="CO14" s="7"/>
    </row>
    <row r="15" spans="1:93" ht="18.75" customHeight="1" thickBot="1" x14ac:dyDescent="0.3">
      <c r="A15" s="7"/>
      <c r="B15" s="7"/>
      <c r="C15" s="35" t="str">
        <f>H12</f>
        <v>Türkei</v>
      </c>
      <c r="D15" s="36"/>
      <c r="E15" s="55"/>
      <c r="F15" s="10"/>
      <c r="G15" s="55"/>
      <c r="H15" s="35" t="str">
        <f>H13</f>
        <v>Schweiz</v>
      </c>
      <c r="I15" s="36"/>
      <c r="J15" s="7"/>
      <c r="K15" s="198" t="s">
        <v>272</v>
      </c>
      <c r="L15" s="14">
        <f t="shared" si="0"/>
        <v>0</v>
      </c>
      <c r="M15" s="60"/>
      <c r="N15" s="60">
        <f>IF($E15="",0,IF($E15&gt;$G15,3,IF($E15=$G15,1,0)))</f>
        <v>0</v>
      </c>
      <c r="O15" s="60"/>
      <c r="P15" s="60">
        <f>IF($G15="",0,IF($E15&gt;$G15,0,IF($E15=$G15,1,3)))</f>
        <v>0</v>
      </c>
      <c r="Q15" s="64"/>
      <c r="R15" s="64">
        <f>E15</f>
        <v>0</v>
      </c>
      <c r="S15" s="64"/>
      <c r="T15" s="64">
        <f>G15</f>
        <v>0</v>
      </c>
      <c r="U15" s="65"/>
      <c r="V15" s="65">
        <f>G15</f>
        <v>0</v>
      </c>
      <c r="W15" s="65"/>
      <c r="X15" s="65">
        <f>E15</f>
        <v>0</v>
      </c>
      <c r="Y15" s="7"/>
      <c r="Z15" s="62">
        <f>P18</f>
        <v>0</v>
      </c>
      <c r="AA15" s="63">
        <f>T18</f>
        <v>0</v>
      </c>
      <c r="AB15" s="66">
        <f>X18</f>
        <v>0</v>
      </c>
      <c r="AC15" s="68">
        <f>AA15-AB15</f>
        <v>0</v>
      </c>
      <c r="AD15" s="25">
        <f>IF(Z15&gt;Z12,-1,0)</f>
        <v>0</v>
      </c>
      <c r="AE15" s="25">
        <f>IF(Z15&gt;Z13,-1,0)</f>
        <v>0</v>
      </c>
      <c r="AF15" s="25">
        <f>IF(Z15&gt;Z14,-1,0)</f>
        <v>0</v>
      </c>
      <c r="AG15" s="170">
        <f>10000-(AJ15*1000+AM15*10+AK15)</f>
        <v>10000</v>
      </c>
      <c r="AH15" s="24">
        <f>RANK(AG15,AG12:AG15,1)</f>
        <v>1</v>
      </c>
      <c r="AI15" t="str">
        <f>H13</f>
        <v>Schweiz</v>
      </c>
      <c r="AJ15">
        <f t="shared" si="1"/>
        <v>0</v>
      </c>
      <c r="AK15">
        <f t="shared" si="1"/>
        <v>0</v>
      </c>
      <c r="AL15">
        <f t="shared" si="1"/>
        <v>0</v>
      </c>
      <c r="AM15">
        <f>AK15-AL15</f>
        <v>0</v>
      </c>
      <c r="AN15" s="170">
        <f>IF(Z12&lt;&gt;Z15,AG12,IF(E16&gt;G16,AG12-2000,AG12))</f>
        <v>10000</v>
      </c>
      <c r="AO15" s="170">
        <f>IF(Z13&lt;&gt;Z15,AG13,IF(E15&gt;G15,AG13-2000,AG13))</f>
        <v>10000</v>
      </c>
      <c r="AP15" s="170">
        <f>IF(Z14&lt;&gt;Z15,AG14,IF(E13&gt;G13,AG14-2000,AG14))</f>
        <v>10000</v>
      </c>
      <c r="AQ15" s="171"/>
      <c r="AR15" s="173">
        <f>AQ16</f>
        <v>30000</v>
      </c>
      <c r="AS15" s="24">
        <f>RANK(AR15,AR12:AR15,1)</f>
        <v>1</v>
      </c>
      <c r="AT15" t="str">
        <f t="shared" si="2"/>
        <v>Schweiz</v>
      </c>
      <c r="AU15">
        <f t="shared" si="2"/>
        <v>0</v>
      </c>
      <c r="AV15">
        <f t="shared" si="2"/>
        <v>0</v>
      </c>
      <c r="AW15">
        <f t="shared" si="2"/>
        <v>0</v>
      </c>
      <c r="AX15" s="7"/>
      <c r="AY15" s="7"/>
      <c r="AZ15" s="7"/>
      <c r="BA15" s="56">
        <v>4</v>
      </c>
      <c r="BB15" s="57" t="e">
        <f>VLOOKUP(4,AS12:AT15,2,FALSE)</f>
        <v>#N/A</v>
      </c>
      <c r="BC15" s="58"/>
      <c r="BD15" s="59" t="e">
        <f>VLOOKUP(4,AS12:AW15,3,FALSE)</f>
        <v>#N/A</v>
      </c>
      <c r="BE15" s="59" t="e">
        <f>VLOOKUP(4,AS12:AW15,4,FALSE)</f>
        <v>#N/A</v>
      </c>
      <c r="BF15" s="10" t="s">
        <v>12</v>
      </c>
      <c r="BG15" s="59" t="e">
        <f>VLOOKUP(4,AS12:AW15,5,FALSE)</f>
        <v>#N/A</v>
      </c>
      <c r="BH15" s="7"/>
      <c r="BI15" s="7"/>
      <c r="BJ15" s="524"/>
      <c r="BK15" s="23"/>
      <c r="BL15" s="7"/>
      <c r="BM15" s="7"/>
      <c r="BN15" s="9"/>
      <c r="BO15" s="10"/>
      <c r="BP15" s="7"/>
      <c r="BQ15" s="7"/>
      <c r="BR15" s="229" t="s">
        <v>377</v>
      </c>
      <c r="BS15" s="107" t="str">
        <f>IF(BN29="","",IF(BP28="",IF(BN28&gt;BN29,BL28,BL29),IF(BP28&gt;BP29,BL28,BL29)))</f>
        <v/>
      </c>
      <c r="BT15" s="112"/>
      <c r="BU15" s="55"/>
      <c r="BV15" s="7"/>
      <c r="BW15" s="55"/>
      <c r="BX15" s="7"/>
      <c r="BY15" s="7"/>
      <c r="BZ15" s="7"/>
      <c r="CA15" s="7"/>
      <c r="CB15" s="7"/>
      <c r="CC15" s="7"/>
      <c r="CD15" s="7"/>
      <c r="CE15" s="7"/>
      <c r="CF15" s="7"/>
      <c r="CG15" s="7"/>
      <c r="CH15" s="7"/>
      <c r="CI15" s="7"/>
      <c r="CJ15" s="7"/>
      <c r="CK15" s="7"/>
      <c r="CL15" s="7"/>
      <c r="CM15" s="7"/>
      <c r="CN15" s="7"/>
      <c r="CO15" s="7"/>
    </row>
    <row r="16" spans="1:93" ht="18.75" customHeight="1" thickBot="1" x14ac:dyDescent="0.35">
      <c r="A16" s="7"/>
      <c r="B16" s="7"/>
      <c r="C16" s="6" t="str">
        <f>C12</f>
        <v>Italien</v>
      </c>
      <c r="D16" s="31"/>
      <c r="E16" s="55"/>
      <c r="F16" s="10"/>
      <c r="G16" s="55"/>
      <c r="H16" s="6" t="str">
        <f>H13</f>
        <v>Schweiz</v>
      </c>
      <c r="I16" s="31"/>
      <c r="J16" s="7"/>
      <c r="K16" s="94" t="s">
        <v>273</v>
      </c>
      <c r="L16" s="14">
        <f t="shared" si="0"/>
        <v>0</v>
      </c>
      <c r="M16" s="60">
        <f>IF($E16="",0,IF($E16&gt;$G16,3,IF($E16=G16,1,0)))</f>
        <v>0</v>
      </c>
      <c r="N16" s="60"/>
      <c r="O16" s="60"/>
      <c r="P16" s="60">
        <f>IF($G16="",0,IF($E16&gt;$G16,0,IF($E16=$G16,1,3)))</f>
        <v>0</v>
      </c>
      <c r="Q16" s="64">
        <f>E16</f>
        <v>0</v>
      </c>
      <c r="R16" s="64"/>
      <c r="S16" s="64"/>
      <c r="T16" s="64">
        <f>G16</f>
        <v>0</v>
      </c>
      <c r="U16" s="65">
        <f>G16</f>
        <v>0</v>
      </c>
      <c r="V16" s="65"/>
      <c r="W16" s="65"/>
      <c r="X16" s="65">
        <f>E16</f>
        <v>0</v>
      </c>
      <c r="Y16" s="7"/>
      <c r="AG16" s="67"/>
      <c r="AH16" s="74"/>
      <c r="AI16" s="74"/>
      <c r="AJ16" s="74"/>
      <c r="AK16" s="74"/>
      <c r="AL16" s="74"/>
      <c r="AM16" s="74"/>
      <c r="AN16" s="174">
        <f>SUM(AN12:AN15)</f>
        <v>30000</v>
      </c>
      <c r="AO16" s="175">
        <f>SUM(AO12:AO15)</f>
        <v>30000</v>
      </c>
      <c r="AP16" s="175">
        <f>SUM(AP12:AP15)</f>
        <v>30000</v>
      </c>
      <c r="AQ16" s="175">
        <f>SUM(AQ12:AQ15)</f>
        <v>30000</v>
      </c>
      <c r="AR16" s="176"/>
      <c r="AS16" s="28"/>
      <c r="AT16" s="28"/>
      <c r="AX16" s="7"/>
      <c r="AY16" s="7"/>
      <c r="AZ16" s="7"/>
      <c r="BA16" s="43" t="s">
        <v>369</v>
      </c>
      <c r="BB16" s="7"/>
      <c r="BC16" s="7"/>
      <c r="BD16" s="7"/>
      <c r="BE16" s="7"/>
      <c r="BF16" s="7"/>
      <c r="BG16" s="7"/>
      <c r="BH16" s="7"/>
      <c r="BI16" s="7"/>
      <c r="BJ16" s="517">
        <v>2</v>
      </c>
      <c r="BK16" s="97" t="s">
        <v>195</v>
      </c>
      <c r="BL16" s="183" t="str">
        <f>BB12</f>
        <v>Italien</v>
      </c>
      <c r="BM16" s="184"/>
      <c r="BN16" s="55"/>
      <c r="BO16" s="7"/>
      <c r="BP16" s="55"/>
      <c r="BQ16" s="7"/>
      <c r="BR16" s="95" t="s">
        <v>316</v>
      </c>
      <c r="BS16" s="7"/>
      <c r="BT16" s="7"/>
      <c r="BU16" s="7"/>
      <c r="BV16" s="7"/>
      <c r="BW16" s="7"/>
      <c r="BX16" s="53"/>
      <c r="BY16" s="555" t="s">
        <v>28</v>
      </c>
      <c r="BZ16" s="7"/>
      <c r="CA16" s="7"/>
      <c r="CB16" s="11" t="s">
        <v>26</v>
      </c>
      <c r="CC16" s="7"/>
      <c r="CD16" s="7"/>
      <c r="CE16" s="7"/>
      <c r="CF16" s="7"/>
      <c r="CG16" s="7"/>
      <c r="CH16" s="7"/>
      <c r="CI16" s="7"/>
      <c r="CJ16" s="7"/>
      <c r="CK16" s="7"/>
      <c r="CL16" s="7"/>
      <c r="CM16" s="7"/>
      <c r="CN16" s="7"/>
      <c r="CO16" s="7"/>
    </row>
    <row r="17" spans="1:93" ht="18.75" customHeight="1" thickBot="1" x14ac:dyDescent="0.3">
      <c r="A17" s="7"/>
      <c r="B17" s="7"/>
      <c r="C17" s="35" t="str">
        <f>H12</f>
        <v>Türkei</v>
      </c>
      <c r="D17" s="36"/>
      <c r="E17" s="55"/>
      <c r="F17" s="10"/>
      <c r="G17" s="55"/>
      <c r="H17" s="35" t="str">
        <f>C13</f>
        <v>Wales</v>
      </c>
      <c r="I17" s="36"/>
      <c r="J17" s="7"/>
      <c r="K17" s="94" t="s">
        <v>274</v>
      </c>
      <c r="L17" s="14">
        <f t="shared" si="0"/>
        <v>0</v>
      </c>
      <c r="M17" s="60"/>
      <c r="N17" s="60">
        <f>IF($E17="",0,IF($E17&gt;$G17,3,IF($E17=$G17,1,0)))</f>
        <v>0</v>
      </c>
      <c r="O17" s="60">
        <f>IF($G17="",0,IF($E17&gt;$G17,0,IF($E17=$G17,1,3)))</f>
        <v>0</v>
      </c>
      <c r="P17" s="60"/>
      <c r="Q17" s="64"/>
      <c r="R17" s="64">
        <f>E17</f>
        <v>0</v>
      </c>
      <c r="S17" s="64">
        <f>G17</f>
        <v>0</v>
      </c>
      <c r="T17" s="64"/>
      <c r="U17" s="65"/>
      <c r="V17" s="65">
        <f>G17</f>
        <v>0</v>
      </c>
      <c r="W17" s="65">
        <f>E17</f>
        <v>0</v>
      </c>
      <c r="X17" s="65"/>
      <c r="Y17" s="7"/>
      <c r="Z17" s="67" t="s">
        <v>30</v>
      </c>
      <c r="AA17" s="67"/>
      <c r="AB17" s="67"/>
      <c r="AC17" s="67"/>
      <c r="AD17" s="67"/>
      <c r="AE17" s="67"/>
      <c r="AF17" s="67"/>
      <c r="AG17" s="67" t="b">
        <f>OR(AG12=AG13,AG12=AG14,AG12=AG15,AG13=AG14,AG13=AG15,AG14=AG15)</f>
        <v>1</v>
      </c>
      <c r="AH17" s="74"/>
      <c r="AI17" s="74"/>
      <c r="AJ17" s="74"/>
      <c r="AK17" s="74"/>
      <c r="AL17" s="74"/>
      <c r="AM17" s="74"/>
      <c r="AN17" s="67" t="s">
        <v>34</v>
      </c>
      <c r="AO17" s="67"/>
      <c r="AP17" s="67"/>
      <c r="AQ17" s="67"/>
      <c r="AR17" s="67" t="b">
        <f>OR(AR12=AR13,AR12=AR14,AR12=AR15,AR13=AR14,AR13=AR15,AR14=AR15)</f>
        <v>1</v>
      </c>
      <c r="AX17" s="7"/>
      <c r="AY17" s="7"/>
      <c r="AZ17" s="7"/>
      <c r="BA17" s="43" t="s">
        <v>368</v>
      </c>
      <c r="BB17" s="510"/>
      <c r="BC17" s="7"/>
      <c r="BD17" s="7"/>
      <c r="BE17" s="7"/>
      <c r="BF17" s="7"/>
      <c r="BG17" s="7"/>
      <c r="BH17" s="7"/>
      <c r="BI17" s="7"/>
      <c r="BJ17" s="524"/>
      <c r="BK17" s="201" t="s">
        <v>187</v>
      </c>
      <c r="BL17" s="107" t="e">
        <f>BB35</f>
        <v>#N/A</v>
      </c>
      <c r="BM17" s="112"/>
      <c r="BN17" s="55"/>
      <c r="BO17" s="7"/>
      <c r="BP17" s="55"/>
      <c r="BQ17" s="7"/>
      <c r="BR17" s="7"/>
      <c r="BS17" s="7"/>
      <c r="BT17" s="7"/>
      <c r="BU17" s="7"/>
      <c r="BV17" s="7"/>
      <c r="BW17" s="7"/>
      <c r="BX17" s="7"/>
      <c r="BY17" s="7"/>
      <c r="BZ17" s="7"/>
      <c r="CA17" s="7"/>
      <c r="CB17" s="7"/>
      <c r="CC17" s="7"/>
      <c r="CD17" s="7"/>
      <c r="CE17" s="7"/>
      <c r="CF17" s="7"/>
      <c r="CG17" s="7"/>
      <c r="CH17" s="7"/>
      <c r="CI17" s="7"/>
      <c r="CJ17" s="7"/>
      <c r="CK17" s="7"/>
      <c r="CL17" s="7"/>
      <c r="CM17" s="7"/>
      <c r="CN17" s="7"/>
      <c r="CO17" s="7"/>
    </row>
    <row r="18" spans="1:93" ht="18.75" customHeight="1" thickBot="1" x14ac:dyDescent="0.3">
      <c r="A18" s="7"/>
      <c r="B18" s="7"/>
      <c r="C18" s="26" t="str">
        <f>IF(G17="","",IF(AR17=TRUE,"Achtung: Fehler in Tabelle! Offizielles Resultat anpassen mit Überschreiben in Tabelle",""))</f>
        <v/>
      </c>
      <c r="D18" s="7"/>
      <c r="E18" s="8"/>
      <c r="F18" s="7"/>
      <c r="G18" s="8"/>
      <c r="H18" s="7"/>
      <c r="I18" s="7"/>
      <c r="J18" s="7"/>
      <c r="K18" s="44"/>
      <c r="L18" s="7"/>
      <c r="M18" s="9">
        <f t="shared" ref="M18:X18" si="3">SUM(M12:M17)</f>
        <v>0</v>
      </c>
      <c r="N18" s="9">
        <f t="shared" si="3"/>
        <v>0</v>
      </c>
      <c r="O18" s="9">
        <f t="shared" si="3"/>
        <v>0</v>
      </c>
      <c r="P18" s="9">
        <f t="shared" si="3"/>
        <v>0</v>
      </c>
      <c r="Q18" s="9">
        <f t="shared" si="3"/>
        <v>0</v>
      </c>
      <c r="R18" s="9">
        <f t="shared" si="3"/>
        <v>0</v>
      </c>
      <c r="S18" s="9">
        <f t="shared" si="3"/>
        <v>0</v>
      </c>
      <c r="T18" s="9">
        <f t="shared" si="3"/>
        <v>0</v>
      </c>
      <c r="U18" s="9">
        <f t="shared" si="3"/>
        <v>0</v>
      </c>
      <c r="V18" s="9">
        <f t="shared" si="3"/>
        <v>0</v>
      </c>
      <c r="W18" s="9">
        <f t="shared" si="3"/>
        <v>0</v>
      </c>
      <c r="X18" s="9">
        <f t="shared" si="3"/>
        <v>0</v>
      </c>
      <c r="Y18" s="7"/>
      <c r="Z18" s="7"/>
      <c r="AA18" s="7"/>
      <c r="AB18" s="7"/>
      <c r="AC18" s="7"/>
      <c r="AD18" s="7"/>
      <c r="AE18" s="7"/>
      <c r="AF18" s="7"/>
      <c r="AG18" s="177" t="s">
        <v>251</v>
      </c>
      <c r="AH18" s="7"/>
      <c r="AI18" s="7"/>
      <c r="AJ18" s="7"/>
      <c r="AK18" s="7"/>
      <c r="AL18" s="7"/>
      <c r="AM18" s="7"/>
      <c r="AN18" s="7"/>
      <c r="AO18" s="7"/>
      <c r="AP18" s="7"/>
      <c r="AQ18" s="7"/>
      <c r="AR18" s="7"/>
      <c r="AS18" s="7"/>
      <c r="AT18" s="7"/>
      <c r="AU18" s="7"/>
      <c r="AV18" s="7"/>
      <c r="AW18" s="7"/>
      <c r="AX18" s="7"/>
      <c r="AY18" s="7"/>
      <c r="AZ18" s="7"/>
      <c r="BA18" s="43" t="s">
        <v>370</v>
      </c>
      <c r="BB18" s="510"/>
      <c r="BC18" s="7"/>
      <c r="BD18" s="7"/>
      <c r="BE18" s="7"/>
      <c r="BF18" s="7"/>
      <c r="BG18" s="7"/>
      <c r="BH18" s="7"/>
      <c r="BI18" s="7"/>
      <c r="BJ18" s="524"/>
      <c r="BK18" s="95" t="s">
        <v>307</v>
      </c>
      <c r="BL18" s="7"/>
      <c r="BM18" s="7"/>
      <c r="BN18" s="11"/>
      <c r="BO18" s="7"/>
      <c r="BP18" s="7"/>
      <c r="BQ18" s="7"/>
      <c r="BR18" s="7"/>
      <c r="BS18" s="7"/>
      <c r="BT18" s="7"/>
      <c r="BU18" s="7"/>
      <c r="BV18" s="7"/>
      <c r="BW18" s="229" t="s">
        <v>323</v>
      </c>
      <c r="BX18" s="107" t="str">
        <f>IF(BU15="","",IF(BW14="",IF(BU14&gt;BU15,BS14,BS15),IF(BW14&gt;BW15,BS14,BS15)))</f>
        <v/>
      </c>
      <c r="BY18" s="112"/>
      <c r="BZ18" s="55"/>
      <c r="CA18" s="7"/>
      <c r="CB18" s="55"/>
      <c r="CC18" s="7"/>
      <c r="CD18" s="7"/>
      <c r="CE18" s="7"/>
      <c r="CF18" s="7"/>
      <c r="CG18" s="7"/>
      <c r="CH18" s="7"/>
      <c r="CI18" s="7"/>
      <c r="CJ18" s="7"/>
      <c r="CK18" s="7"/>
      <c r="CL18" s="7"/>
      <c r="CM18" s="7"/>
      <c r="CN18" s="7"/>
      <c r="CO18" s="7"/>
    </row>
    <row r="19" spans="1:93" ht="18.75" customHeight="1" thickBot="1" x14ac:dyDescent="0.3">
      <c r="A19" s="7"/>
      <c r="B19" s="7"/>
      <c r="C19" s="7"/>
      <c r="D19" s="7"/>
      <c r="E19" s="8"/>
      <c r="F19" s="7"/>
      <c r="G19" s="8"/>
      <c r="H19" s="7"/>
      <c r="I19" s="7"/>
      <c r="J19" s="7"/>
      <c r="K19" s="44"/>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43" t="s">
        <v>371</v>
      </c>
      <c r="BB19" s="7"/>
      <c r="BC19" s="7"/>
      <c r="BD19" s="7"/>
      <c r="BE19" s="7"/>
      <c r="BF19" s="7"/>
      <c r="BG19" s="7"/>
      <c r="BH19" s="7"/>
      <c r="BI19" s="7"/>
      <c r="BJ19" s="524"/>
      <c r="BK19" s="7"/>
      <c r="BL19" s="7"/>
      <c r="BM19" s="7"/>
      <c r="BN19" s="7"/>
      <c r="BO19" s="7"/>
      <c r="BP19" s="7"/>
      <c r="BQ19" s="7"/>
      <c r="BR19" s="7"/>
      <c r="BS19" s="7"/>
      <c r="BT19" s="7"/>
      <c r="BU19" s="7"/>
      <c r="BV19" s="7"/>
      <c r="BW19" s="230" t="s">
        <v>324</v>
      </c>
      <c r="BX19" s="107" t="str">
        <f>IF(BU23="","",IF(BW22="",IF(BU22&gt;BU23,BS22,BS23),IF(BW22&gt;BW23,BS22,BS23)))</f>
        <v/>
      </c>
      <c r="BY19" s="112"/>
      <c r="BZ19" s="55"/>
      <c r="CA19" s="7"/>
      <c r="CB19" s="55"/>
      <c r="CC19" s="7"/>
      <c r="CD19" s="7"/>
      <c r="CE19" s="7"/>
      <c r="CF19" s="7"/>
      <c r="CG19" s="7"/>
      <c r="CH19" s="7"/>
      <c r="CI19" s="7"/>
      <c r="CJ19" s="7"/>
      <c r="CK19" s="7"/>
      <c r="CL19" s="7"/>
      <c r="CM19" s="7"/>
      <c r="CN19" s="7"/>
      <c r="CO19" s="7"/>
    </row>
    <row r="20" spans="1:93" ht="18.75" customHeight="1" thickBot="1" x14ac:dyDescent="0.3">
      <c r="A20" s="7"/>
      <c r="B20" s="7"/>
      <c r="C20" s="7"/>
      <c r="D20" s="7"/>
      <c r="E20" s="8"/>
      <c r="F20" s="7"/>
      <c r="G20" s="8"/>
      <c r="H20" s="7"/>
      <c r="I20" s="7"/>
      <c r="J20" s="7"/>
      <c r="K20" s="44"/>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512">
        <v>7</v>
      </c>
      <c r="BK20" s="201" t="s">
        <v>192</v>
      </c>
      <c r="BL20" s="183" t="str">
        <f>BB34</f>
        <v>Österreich</v>
      </c>
      <c r="BM20" s="184"/>
      <c r="BN20" s="55"/>
      <c r="BO20" s="10"/>
      <c r="BP20" s="55"/>
      <c r="BQ20" s="7"/>
      <c r="BR20" s="7"/>
      <c r="BS20" s="7"/>
      <c r="BT20" s="7"/>
      <c r="BU20" s="7"/>
      <c r="BV20" s="7"/>
      <c r="BW20" s="95" t="s">
        <v>320</v>
      </c>
      <c r="BX20" s="7"/>
      <c r="BY20" s="7"/>
      <c r="BZ20" s="7"/>
      <c r="CA20" s="7"/>
      <c r="CB20" s="7"/>
      <c r="CC20" s="7"/>
      <c r="CD20" s="7"/>
      <c r="CE20" s="7"/>
      <c r="CF20" s="7"/>
      <c r="CG20" s="7"/>
      <c r="CH20" s="7"/>
      <c r="CI20" s="7"/>
      <c r="CJ20" s="7"/>
      <c r="CK20" s="7"/>
      <c r="CL20" s="7"/>
      <c r="CM20" s="7"/>
      <c r="CN20" s="7"/>
      <c r="CO20" s="7"/>
    </row>
    <row r="21" spans="1:93" ht="18.75" customHeight="1" thickBot="1" x14ac:dyDescent="0.35">
      <c r="A21" s="7"/>
      <c r="B21" s="7"/>
      <c r="C21" s="189" t="s">
        <v>56</v>
      </c>
      <c r="D21" s="47"/>
      <c r="E21" s="8"/>
      <c r="F21" s="7"/>
      <c r="G21" s="8"/>
      <c r="H21" s="7"/>
      <c r="I21" s="7"/>
      <c r="J21" s="7"/>
      <c r="K21" s="30" t="s">
        <v>373</v>
      </c>
      <c r="L21" s="7"/>
      <c r="M21" s="7" t="s">
        <v>4</v>
      </c>
      <c r="N21" s="7"/>
      <c r="O21" s="7"/>
      <c r="P21" s="7"/>
      <c r="Q21" s="7" t="s">
        <v>6</v>
      </c>
      <c r="R21" s="7"/>
      <c r="S21" s="7"/>
      <c r="T21" s="7"/>
      <c r="U21" s="7" t="s">
        <v>7</v>
      </c>
      <c r="V21" s="7"/>
      <c r="W21" s="7"/>
      <c r="X21" s="7"/>
      <c r="Y21" s="7"/>
      <c r="Z21" s="7" t="s">
        <v>4</v>
      </c>
      <c r="AA21" s="7" t="s">
        <v>5</v>
      </c>
      <c r="AB21" s="7"/>
      <c r="AC21" s="7"/>
      <c r="AD21" s="14" t="s">
        <v>9</v>
      </c>
      <c r="AE21" s="7"/>
      <c r="AF21" s="7"/>
      <c r="AG21" s="7"/>
      <c r="AH21" s="29" t="s">
        <v>32</v>
      </c>
      <c r="AI21" s="7"/>
      <c r="AJ21" s="7"/>
      <c r="AK21" s="7"/>
      <c r="AL21" s="7"/>
      <c r="AM21" s="7"/>
      <c r="AN21" s="14" t="s">
        <v>35</v>
      </c>
      <c r="AO21" s="7"/>
      <c r="AP21" s="7"/>
      <c r="AQ21" s="7"/>
      <c r="AR21" s="7"/>
      <c r="AS21" s="29" t="s">
        <v>33</v>
      </c>
      <c r="AT21" s="7"/>
      <c r="AU21" s="7"/>
      <c r="AV21" s="7"/>
      <c r="AW21" s="7"/>
      <c r="AX21" s="7"/>
      <c r="AY21" s="7"/>
      <c r="AZ21" s="7"/>
      <c r="BA21" s="7"/>
      <c r="BB21" s="30" t="s">
        <v>10</v>
      </c>
      <c r="BC21" s="7"/>
      <c r="BD21" s="9" t="s">
        <v>4</v>
      </c>
      <c r="BE21" s="7"/>
      <c r="BF21" s="11" t="s">
        <v>5</v>
      </c>
      <c r="BG21" s="7"/>
      <c r="BH21" s="7"/>
      <c r="BI21" s="7"/>
      <c r="BJ21" s="524"/>
      <c r="BK21" s="581" t="e">
        <f>"3"&amp;BD88</f>
        <v>#N/A</v>
      </c>
      <c r="BL21" s="579" t="e">
        <f>BB88</f>
        <v>#N/A</v>
      </c>
      <c r="BM21" s="580"/>
      <c r="BN21" s="55"/>
      <c r="BO21" s="7"/>
      <c r="BP21" s="55"/>
      <c r="BQ21" s="7"/>
      <c r="BR21" s="7"/>
      <c r="BS21" s="7"/>
      <c r="BT21" s="7"/>
      <c r="BU21" s="7"/>
      <c r="BV21" s="7"/>
      <c r="BW21" s="7"/>
      <c r="BX21" s="7"/>
      <c r="BY21" s="7"/>
      <c r="BZ21" s="7"/>
      <c r="CA21" s="7"/>
      <c r="CB21" s="7"/>
      <c r="CC21" s="7"/>
      <c r="CD21" s="555" t="s">
        <v>29</v>
      </c>
      <c r="CE21" s="7"/>
      <c r="CF21" s="7"/>
      <c r="CG21" s="11" t="s">
        <v>26</v>
      </c>
      <c r="CH21" s="7"/>
      <c r="CI21" s="621" t="s">
        <v>224</v>
      </c>
      <c r="CJ21" s="622"/>
      <c r="CK21" s="622"/>
      <c r="CL21" s="622"/>
      <c r="CM21" s="622"/>
      <c r="CN21" s="622"/>
      <c r="CO21" s="7"/>
    </row>
    <row r="22" spans="1:93" ht="18.75" customHeight="1" thickBot="1" x14ac:dyDescent="0.3">
      <c r="A22" s="7"/>
      <c r="B22" s="7"/>
      <c r="C22" s="7"/>
      <c r="D22" s="7"/>
      <c r="E22" s="8"/>
      <c r="F22" s="7"/>
      <c r="G22" s="8"/>
      <c r="H22" s="7"/>
      <c r="I22" s="7"/>
      <c r="J22" s="7"/>
      <c r="K22" s="44"/>
      <c r="L22" s="7"/>
      <c r="M22" s="7" t="s">
        <v>0</v>
      </c>
      <c r="N22" s="7" t="s">
        <v>1</v>
      </c>
      <c r="O22" s="7" t="s">
        <v>2</v>
      </c>
      <c r="P22" s="7" t="s">
        <v>3</v>
      </c>
      <c r="Q22" s="7" t="s">
        <v>0</v>
      </c>
      <c r="R22" s="7" t="s">
        <v>1</v>
      </c>
      <c r="S22" s="7" t="s">
        <v>2</v>
      </c>
      <c r="T22" s="7" t="s">
        <v>3</v>
      </c>
      <c r="U22" s="7" t="s">
        <v>0</v>
      </c>
      <c r="V22" s="7" t="s">
        <v>1</v>
      </c>
      <c r="W22" s="7" t="s">
        <v>2</v>
      </c>
      <c r="X22" s="7" t="s">
        <v>3</v>
      </c>
      <c r="Y22" s="7"/>
      <c r="Z22" s="7" t="s">
        <v>8</v>
      </c>
      <c r="AA22" s="7"/>
      <c r="AB22" s="7"/>
      <c r="AC22" s="7"/>
      <c r="AD22" s="14"/>
      <c r="AE22" s="7"/>
      <c r="AF22" s="7"/>
      <c r="AG22" s="7"/>
      <c r="AH22" s="29" t="s">
        <v>31</v>
      </c>
      <c r="AI22" s="7"/>
      <c r="AJ22" s="7"/>
      <c r="AK22" s="7"/>
      <c r="AL22" s="7"/>
      <c r="AM22" s="7"/>
      <c r="AN22" s="7" t="str">
        <f>AI23</f>
        <v>Dänemark</v>
      </c>
      <c r="AO22" s="7" t="str">
        <f>AI24</f>
        <v>Finnland</v>
      </c>
      <c r="AP22" s="7" t="str">
        <f>AI25</f>
        <v>Belgien</v>
      </c>
      <c r="AQ22" s="7" t="str">
        <f>AI26</f>
        <v>Russland</v>
      </c>
      <c r="AR22" s="7"/>
      <c r="AS22" s="29" t="s">
        <v>31</v>
      </c>
      <c r="AT22" s="7"/>
      <c r="AU22" s="7"/>
      <c r="AV22" s="7"/>
      <c r="AW22" s="7"/>
      <c r="AX22" s="7"/>
      <c r="AY22" s="7"/>
      <c r="AZ22" s="7"/>
      <c r="BA22" s="7"/>
      <c r="BB22" s="7"/>
      <c r="BC22" s="7"/>
      <c r="BD22" s="7"/>
      <c r="BE22" s="7"/>
      <c r="BF22" s="7"/>
      <c r="BG22" s="7"/>
      <c r="BH22" s="7"/>
      <c r="BI22" s="7"/>
      <c r="BJ22" s="524"/>
      <c r="BK22" s="95" t="s">
        <v>309</v>
      </c>
      <c r="BL22" s="7"/>
      <c r="BM22" s="7"/>
      <c r="BN22" s="7"/>
      <c r="BO22" s="7"/>
      <c r="BP22" s="7"/>
      <c r="BQ22" s="7"/>
      <c r="BR22" s="230" t="s">
        <v>378</v>
      </c>
      <c r="BS22" s="107" t="str">
        <f>IF(BN25="","",IF(BP24="",IF(BN24&gt;BN25,BL24,BL25),IF(BP24&gt;BP25,BL24,BL25)))</f>
        <v/>
      </c>
      <c r="BT22" s="112"/>
      <c r="BU22" s="55"/>
      <c r="BV22" s="10"/>
      <c r="BW22" s="55"/>
      <c r="BX22" s="7"/>
      <c r="BY22" s="7"/>
      <c r="BZ22" s="7"/>
      <c r="CA22" s="10"/>
      <c r="CB22" s="7"/>
      <c r="CC22" s="7"/>
      <c r="CD22" s="7"/>
      <c r="CE22" s="7"/>
      <c r="CF22" s="7"/>
      <c r="CG22" s="7"/>
      <c r="CH22" s="7"/>
      <c r="CI22" s="27"/>
      <c r="CJ22" s="27"/>
      <c r="CK22" s="7"/>
      <c r="CL22" s="7"/>
      <c r="CM22" s="7"/>
      <c r="CN22" s="7"/>
      <c r="CO22" s="7"/>
    </row>
    <row r="23" spans="1:93" ht="18.75" customHeight="1" thickBot="1" x14ac:dyDescent="0.3">
      <c r="A23" s="7"/>
      <c r="B23" s="7"/>
      <c r="C23" s="189" t="s">
        <v>266</v>
      </c>
      <c r="D23" s="47"/>
      <c r="E23" s="55"/>
      <c r="F23" s="10"/>
      <c r="G23" s="55"/>
      <c r="H23" s="189" t="s">
        <v>267</v>
      </c>
      <c r="I23" s="47"/>
      <c r="J23" s="7"/>
      <c r="K23" s="94" t="s">
        <v>275</v>
      </c>
      <c r="L23" s="14">
        <f t="shared" ref="L23:L28" si="4">IF(E23-G23&gt;0,1,IF(G23=E23,0,-1))</f>
        <v>0</v>
      </c>
      <c r="M23" s="60">
        <f>IF($E23="",0,IF($E23&gt;$G23,3,IF($E23=G23,1,0)))</f>
        <v>0</v>
      </c>
      <c r="N23" s="60">
        <f>IF($G23="",0,IF($E23&gt;$G23,0,IF($E23=G23,1,3)))</f>
        <v>0</v>
      </c>
      <c r="O23" s="61"/>
      <c r="P23" s="61"/>
      <c r="Q23" s="64">
        <f>E23</f>
        <v>0</v>
      </c>
      <c r="R23" s="64">
        <f>G23</f>
        <v>0</v>
      </c>
      <c r="S23" s="64"/>
      <c r="T23" s="64"/>
      <c r="U23" s="65">
        <f>G23</f>
        <v>0</v>
      </c>
      <c r="V23" s="65">
        <f>E23</f>
        <v>0</v>
      </c>
      <c r="W23" s="65"/>
      <c r="X23" s="65"/>
      <c r="Y23" s="7"/>
      <c r="Z23" s="62">
        <f>M29</f>
        <v>0</v>
      </c>
      <c r="AA23" s="63">
        <f>Q29</f>
        <v>0</v>
      </c>
      <c r="AB23" s="66">
        <f>U29</f>
        <v>0</v>
      </c>
      <c r="AC23" s="68">
        <f>AA23-AB23</f>
        <v>0</v>
      </c>
      <c r="AD23" s="25">
        <f>IF(Z23&gt;Z24,-1,0)</f>
        <v>0</v>
      </c>
      <c r="AE23" s="25">
        <f>IF(Z23&gt;Z25,-1,0)</f>
        <v>0</v>
      </c>
      <c r="AF23" s="25">
        <f>IF(Z23&gt;Z26,-1,0)</f>
        <v>0</v>
      </c>
      <c r="AG23" s="170">
        <f>10000-(AJ23*1000+AM23*10+AK23)</f>
        <v>10000</v>
      </c>
      <c r="AH23" s="24">
        <f>RANK(AG23,AG23:AG26,1)</f>
        <v>1</v>
      </c>
      <c r="AI23" t="str">
        <f>C23</f>
        <v>Dänemark</v>
      </c>
      <c r="AJ23">
        <f t="shared" ref="AJ23:AJ26" si="5">Z23</f>
        <v>0</v>
      </c>
      <c r="AK23">
        <f t="shared" ref="AK23:AK26" si="6">AA23</f>
        <v>0</v>
      </c>
      <c r="AL23">
        <f t="shared" ref="AL23:AL26" si="7">AB23</f>
        <v>0</v>
      </c>
      <c r="AM23">
        <f>AK23-AL23</f>
        <v>0</v>
      </c>
      <c r="AN23" s="171"/>
      <c r="AO23" s="170">
        <f>IF(Z24&lt;&gt;Z23,AG24,IF(G23&gt;E23,AG24-2000,AG24))</f>
        <v>10000</v>
      </c>
      <c r="AP23" s="170">
        <f>IF(Z25&lt;&gt;Z23,AG25,IF(G25&gt;E25,AG25-2000,AG25))</f>
        <v>10000</v>
      </c>
      <c r="AQ23" s="170">
        <f>IF(Z26&lt;&gt;Z23,AG26,IF(G27&gt;E27,AG26-2000,AG26))</f>
        <v>10000</v>
      </c>
      <c r="AR23" s="172">
        <f>AN27</f>
        <v>30000</v>
      </c>
      <c r="AS23" s="24">
        <f>RANK(AR23,AR23:AR26,1)</f>
        <v>1</v>
      </c>
      <c r="AT23" t="str">
        <f t="shared" ref="AT23:AT26" si="8">AI23</f>
        <v>Dänemark</v>
      </c>
      <c r="AU23">
        <f t="shared" ref="AU23:AU26" si="9">AJ23</f>
        <v>0</v>
      </c>
      <c r="AV23">
        <f t="shared" ref="AV23:AV26" si="10">AK23</f>
        <v>0</v>
      </c>
      <c r="AW23">
        <f t="shared" ref="AW23:AW26" si="11">AL23</f>
        <v>0</v>
      </c>
      <c r="AX23" s="7"/>
      <c r="AY23" s="7"/>
      <c r="AZ23" s="7"/>
      <c r="BA23" s="48">
        <v>1</v>
      </c>
      <c r="BB23" s="46" t="str">
        <f>VLOOKUP(1,AS23:AT26,2,FALSE)</f>
        <v>Dänemark</v>
      </c>
      <c r="BC23" s="47"/>
      <c r="BD23" s="49">
        <f>VLOOKUP(1,AS23:AW26,3,FALSE)</f>
        <v>0</v>
      </c>
      <c r="BE23" s="50">
        <f>VLOOKUP(1,AS23:AW26,4,FALSE)</f>
        <v>0</v>
      </c>
      <c r="BF23" s="10" t="s">
        <v>12</v>
      </c>
      <c r="BG23" s="50">
        <f>VLOOKUP(1,AS23:AW26,5,FALSE)</f>
        <v>0</v>
      </c>
      <c r="BH23" s="51" t="s">
        <v>20</v>
      </c>
      <c r="BI23" s="7"/>
      <c r="BJ23" s="524"/>
      <c r="BK23" s="7"/>
      <c r="BL23" s="7"/>
      <c r="BM23" s="7"/>
      <c r="BN23" s="7"/>
      <c r="BO23" s="7"/>
      <c r="BP23" s="7"/>
      <c r="BQ23" s="7"/>
      <c r="BR23" s="230" t="s">
        <v>379</v>
      </c>
      <c r="BS23" s="107" t="str">
        <f>IF(BN17="","",IF(BP16="",IF(BN16&gt;BN17,BL16,BL17),IF(BP16&gt;BP17,BL16,BL17)))</f>
        <v/>
      </c>
      <c r="BT23" s="112"/>
      <c r="BU23" s="55"/>
      <c r="BV23" s="7"/>
      <c r="BW23" s="55"/>
      <c r="BX23" s="7"/>
      <c r="BY23" s="7"/>
      <c r="BZ23" s="7"/>
      <c r="CA23" s="7"/>
      <c r="CB23" s="511" t="s">
        <v>327</v>
      </c>
      <c r="CC23" s="107" t="str">
        <f>IF(BZ19="","",IF(CB18="",IF(BZ18&gt;BZ19,BX18,BX19),IF(CB18&gt;CB19,BX18,BX19)))</f>
        <v/>
      </c>
      <c r="CD23" s="112"/>
      <c r="CE23" s="55">
        <v>3</v>
      </c>
      <c r="CF23" s="7"/>
      <c r="CG23" s="55"/>
      <c r="CH23" s="7"/>
      <c r="CI23" s="599" t="str">
        <f>IF(CE24="","",IF(CG23="",IF(CE23&gt;CE24,CC23,CC24),IF(CG23&gt;CG24,CC23,CC24)))</f>
        <v/>
      </c>
      <c r="CJ23" s="600"/>
      <c r="CK23" s="600"/>
      <c r="CL23" s="600"/>
      <c r="CM23" s="600"/>
      <c r="CN23" s="601"/>
      <c r="CO23" s="7"/>
    </row>
    <row r="24" spans="1:93" ht="18.75" customHeight="1" thickBot="1" x14ac:dyDescent="0.3">
      <c r="A24" s="7"/>
      <c r="B24" s="7"/>
      <c r="C24" s="190" t="s">
        <v>171</v>
      </c>
      <c r="D24" s="45"/>
      <c r="E24" s="55"/>
      <c r="F24" s="10"/>
      <c r="G24" s="55"/>
      <c r="H24" s="42" t="s">
        <v>172</v>
      </c>
      <c r="I24" s="45"/>
      <c r="J24" s="7"/>
      <c r="K24" s="94" t="s">
        <v>276</v>
      </c>
      <c r="L24" s="14">
        <f t="shared" si="4"/>
        <v>0</v>
      </c>
      <c r="M24" s="60"/>
      <c r="N24" s="60"/>
      <c r="O24" s="60">
        <f>IF($E24="",0,IF($E24&gt;$G24,3,IF($E24=$G24,1,0)))</f>
        <v>0</v>
      </c>
      <c r="P24" s="60">
        <f>IF($G24="",0,IF($E24&gt;$G24,0,IF($E24=$G24,1,3)))</f>
        <v>0</v>
      </c>
      <c r="Q24" s="64"/>
      <c r="R24" s="64"/>
      <c r="S24" s="64">
        <f>E24</f>
        <v>0</v>
      </c>
      <c r="T24" s="64">
        <f>G24</f>
        <v>0</v>
      </c>
      <c r="U24" s="65"/>
      <c r="V24" s="65"/>
      <c r="W24" s="65">
        <f>G24</f>
        <v>0</v>
      </c>
      <c r="X24" s="65">
        <f>E24</f>
        <v>0</v>
      </c>
      <c r="Y24" s="7"/>
      <c r="Z24" s="62">
        <f>N29</f>
        <v>0</v>
      </c>
      <c r="AA24" s="63">
        <f>R29</f>
        <v>0</v>
      </c>
      <c r="AB24" s="66">
        <f>V29</f>
        <v>0</v>
      </c>
      <c r="AC24" s="68">
        <f>AA24-AB24</f>
        <v>0</v>
      </c>
      <c r="AD24" s="25">
        <f>IF(Z24&gt;Z23,-1,0)</f>
        <v>0</v>
      </c>
      <c r="AE24" s="25">
        <f>IF(Z24&gt;Z25,-1,0)</f>
        <v>0</v>
      </c>
      <c r="AF24" s="25">
        <f>IF(Z24&gt;Z26,-1,0)</f>
        <v>0</v>
      </c>
      <c r="AG24" s="170">
        <f>10000-(AJ24*1000+AM24*10+AK24)</f>
        <v>10000</v>
      </c>
      <c r="AH24" s="24">
        <f>RANK(AG24,AG23:AG26,1)</f>
        <v>1</v>
      </c>
      <c r="AI24" t="str">
        <f>H23</f>
        <v>Finnland</v>
      </c>
      <c r="AJ24">
        <f t="shared" si="5"/>
        <v>0</v>
      </c>
      <c r="AK24">
        <f t="shared" si="6"/>
        <v>0</v>
      </c>
      <c r="AL24">
        <f t="shared" si="7"/>
        <v>0</v>
      </c>
      <c r="AM24">
        <f>AK24-AL24</f>
        <v>0</v>
      </c>
      <c r="AN24" s="170">
        <f>IF(Z23&lt;&gt;Z24,AG23,IF(E23&gt;G23,AG23-2000,AG23))</f>
        <v>10000</v>
      </c>
      <c r="AO24" s="171"/>
      <c r="AP24" s="170">
        <f>IF(Z24&lt;&gt;Z25,AG25,IF(G28&gt;E28,AG25-2000,AG25))</f>
        <v>10000</v>
      </c>
      <c r="AQ24" s="170">
        <f>IF(Z26&lt;&gt;Z24,AG26,IF(G26&gt;E26,AG26-2000,AG26))</f>
        <v>10000</v>
      </c>
      <c r="AR24" s="173">
        <f>AO27</f>
        <v>30000</v>
      </c>
      <c r="AS24" s="24">
        <f>RANK(AR24,AR23:AR26,1)</f>
        <v>1</v>
      </c>
      <c r="AT24" t="str">
        <f t="shared" si="8"/>
        <v>Finnland</v>
      </c>
      <c r="AU24">
        <f t="shared" si="9"/>
        <v>0</v>
      </c>
      <c r="AV24">
        <f t="shared" si="10"/>
        <v>0</v>
      </c>
      <c r="AW24">
        <f t="shared" si="11"/>
        <v>0</v>
      </c>
      <c r="AX24" s="7"/>
      <c r="AY24" s="7"/>
      <c r="AZ24" s="7"/>
      <c r="BA24" s="48">
        <v>2</v>
      </c>
      <c r="BB24" s="46" t="e">
        <f>VLOOKUP(2,AS23:AT26,2,FALSE)</f>
        <v>#N/A</v>
      </c>
      <c r="BC24" s="47"/>
      <c r="BD24" s="49" t="e">
        <f>VLOOKUP(2,AS23:AW26,3,FALSE)</f>
        <v>#N/A</v>
      </c>
      <c r="BE24" s="50" t="e">
        <f>VLOOKUP(2,AS23:AW26,4,FALSE)</f>
        <v>#N/A</v>
      </c>
      <c r="BF24" s="10" t="s">
        <v>12</v>
      </c>
      <c r="BG24" s="50" t="e">
        <f>VLOOKUP(2,AS23:AW26,5,FALSE)</f>
        <v>#N/A</v>
      </c>
      <c r="BH24" s="51" t="s">
        <v>21</v>
      </c>
      <c r="BI24" s="7"/>
      <c r="BJ24" s="517">
        <v>1</v>
      </c>
      <c r="BK24" s="203" t="s">
        <v>189</v>
      </c>
      <c r="BL24" s="107" t="str">
        <f>BB23</f>
        <v>Dänemark</v>
      </c>
      <c r="BM24" s="112"/>
      <c r="BN24" s="55"/>
      <c r="BO24" s="10"/>
      <c r="BP24" s="55"/>
      <c r="BQ24" s="7"/>
      <c r="BR24" s="95" t="s">
        <v>317</v>
      </c>
      <c r="BS24" s="7"/>
      <c r="BT24" s="7"/>
      <c r="BU24" s="7"/>
      <c r="BV24" s="7"/>
      <c r="BW24" s="7"/>
      <c r="BX24" s="7"/>
      <c r="BY24" s="7"/>
      <c r="BZ24" s="7"/>
      <c r="CA24" s="7"/>
      <c r="CB24" s="511" t="s">
        <v>328</v>
      </c>
      <c r="CC24" s="107" t="str">
        <f>IF(BZ35="","",IF(CB34="",IF(BZ34&gt;BZ35,BX34,BX35),IF(CB34&gt;CB35,BX34,BX35)))</f>
        <v/>
      </c>
      <c r="CD24" s="112"/>
      <c r="CE24" s="55">
        <v>0</v>
      </c>
      <c r="CF24" s="7"/>
      <c r="CG24" s="55"/>
      <c r="CH24" s="7"/>
      <c r="CI24" s="602"/>
      <c r="CJ24" s="603"/>
      <c r="CK24" s="603"/>
      <c r="CL24" s="603"/>
      <c r="CM24" s="603"/>
      <c r="CN24" s="604"/>
      <c r="CO24" s="7"/>
    </row>
    <row r="25" spans="1:93" ht="18.75" customHeight="1" thickBot="1" x14ac:dyDescent="0.35">
      <c r="A25" s="7"/>
      <c r="B25" s="7"/>
      <c r="C25" s="46" t="str">
        <f>C23</f>
        <v>Dänemark</v>
      </c>
      <c r="D25" s="47"/>
      <c r="E25" s="55"/>
      <c r="F25" s="10"/>
      <c r="G25" s="55"/>
      <c r="H25" s="46" t="str">
        <f>C24</f>
        <v>Belgien</v>
      </c>
      <c r="I25" s="47"/>
      <c r="J25" s="7"/>
      <c r="K25" s="94" t="s">
        <v>277</v>
      </c>
      <c r="L25" s="14">
        <f t="shared" si="4"/>
        <v>0</v>
      </c>
      <c r="M25" s="60">
        <f>IF($E25="",0,IF($E25&gt;$G25,3,IF($E25=G25,1,0)))</f>
        <v>0</v>
      </c>
      <c r="N25" s="60"/>
      <c r="O25" s="60">
        <f>IF($G25="",0,IF($E25&gt;$G25,0,IF($E25=$G25,1,3)))</f>
        <v>0</v>
      </c>
      <c r="P25" s="60"/>
      <c r="Q25" s="64">
        <f>E25</f>
        <v>0</v>
      </c>
      <c r="R25" s="64"/>
      <c r="S25" s="64">
        <f>G25</f>
        <v>0</v>
      </c>
      <c r="T25" s="64"/>
      <c r="U25" s="65">
        <f>G25</f>
        <v>0</v>
      </c>
      <c r="V25" s="65"/>
      <c r="W25" s="65">
        <f>E25</f>
        <v>0</v>
      </c>
      <c r="X25" s="65"/>
      <c r="Y25" s="7"/>
      <c r="Z25" s="62">
        <f>O29</f>
        <v>0</v>
      </c>
      <c r="AA25" s="63">
        <f>S29</f>
        <v>0</v>
      </c>
      <c r="AB25" s="66">
        <f>W29</f>
        <v>0</v>
      </c>
      <c r="AC25" s="68">
        <f>AA25-AB25</f>
        <v>0</v>
      </c>
      <c r="AD25" s="25">
        <f>IF(Z25&gt;Z23,-1,0)</f>
        <v>0</v>
      </c>
      <c r="AE25" s="25">
        <f>IF(Z25&gt;Z24,-1,0)</f>
        <v>0</v>
      </c>
      <c r="AF25" s="25">
        <f>IF(Z25&gt;Z26,-1,0)</f>
        <v>0</v>
      </c>
      <c r="AG25" s="170">
        <f>10000-(AJ25*1000+AM25*10+AK25)</f>
        <v>10000</v>
      </c>
      <c r="AH25" s="24">
        <f>RANK(AG25,AG23:AG26,1)</f>
        <v>1</v>
      </c>
      <c r="AI25" t="str">
        <f>C24</f>
        <v>Belgien</v>
      </c>
      <c r="AJ25">
        <f t="shared" si="5"/>
        <v>0</v>
      </c>
      <c r="AK25">
        <f t="shared" si="6"/>
        <v>0</v>
      </c>
      <c r="AL25">
        <f t="shared" si="7"/>
        <v>0</v>
      </c>
      <c r="AM25">
        <f>AK25-AL25</f>
        <v>0</v>
      </c>
      <c r="AN25" s="170">
        <f>IF(Z23&lt;&gt;Z25,AG23,IF(E25&gt;G25,AG23-2000,AG23))</f>
        <v>10000</v>
      </c>
      <c r="AO25" s="170">
        <f>IF(Z24&lt;&gt;Z25,AG24,IF(E28&gt;G28,AG24-2000,AG24))</f>
        <v>10000</v>
      </c>
      <c r="AP25" s="171"/>
      <c r="AQ25" s="170">
        <f>IF(Z26&lt;&gt;Z25,AG26,IF(G24&gt;E24,AG26-2000,AG26))</f>
        <v>10000</v>
      </c>
      <c r="AR25" s="173">
        <f>AP27</f>
        <v>30000</v>
      </c>
      <c r="AS25" s="24">
        <f>RANK(AR25,AR23:AR26,1)</f>
        <v>1</v>
      </c>
      <c r="AT25" t="str">
        <f t="shared" si="8"/>
        <v>Belgien</v>
      </c>
      <c r="AU25">
        <f t="shared" si="9"/>
        <v>0</v>
      </c>
      <c r="AV25">
        <f t="shared" si="10"/>
        <v>0</v>
      </c>
      <c r="AW25">
        <f t="shared" si="11"/>
        <v>0</v>
      </c>
      <c r="AX25" s="7"/>
      <c r="AY25" s="7"/>
      <c r="AZ25" s="7"/>
      <c r="BA25" s="111">
        <v>3</v>
      </c>
      <c r="BB25" s="119" t="e">
        <f>VLOOKUP(3,AS23:AT26,2,FALSE)</f>
        <v>#N/A</v>
      </c>
      <c r="BC25" s="112"/>
      <c r="BD25" s="96" t="e">
        <f>VLOOKUP(3,AS23:AW26,3,FALSE)</f>
        <v>#N/A</v>
      </c>
      <c r="BE25" s="96" t="e">
        <f>VLOOKUP(3,AS23:AW26,4,FALSE)</f>
        <v>#N/A</v>
      </c>
      <c r="BF25" s="10" t="s">
        <v>12</v>
      </c>
      <c r="BG25" s="96" t="e">
        <f>VLOOKUP(3,AS23:AW26,5,FALSE)</f>
        <v>#N/A</v>
      </c>
      <c r="BH25" s="7"/>
      <c r="BI25" s="7"/>
      <c r="BJ25" s="524"/>
      <c r="BK25" s="581" t="e">
        <f>"3"&amp;BD87</f>
        <v>#N/A</v>
      </c>
      <c r="BL25" s="579" t="e">
        <f>BB87</f>
        <v>#N/A</v>
      </c>
      <c r="BM25" s="580"/>
      <c r="BN25" s="55"/>
      <c r="BO25" s="7"/>
      <c r="BP25" s="55"/>
      <c r="BQ25" s="7"/>
      <c r="BR25" s="7"/>
      <c r="BS25" s="7"/>
      <c r="BT25" s="7"/>
      <c r="BU25" s="7"/>
      <c r="BV25" s="7"/>
      <c r="BW25" s="7"/>
      <c r="BX25" s="7"/>
      <c r="BY25" s="7"/>
      <c r="BZ25" s="7"/>
      <c r="CA25" s="7"/>
      <c r="CB25" s="95" t="s">
        <v>322</v>
      </c>
      <c r="CC25" s="7"/>
      <c r="CD25" s="7"/>
      <c r="CE25" s="11"/>
      <c r="CF25" s="7"/>
      <c r="CG25" s="7"/>
      <c r="CH25" s="7"/>
      <c r="CI25" s="556"/>
      <c r="CJ25" s="27"/>
      <c r="CK25" s="7"/>
      <c r="CL25" s="7"/>
      <c r="CM25" s="7"/>
      <c r="CN25" s="7"/>
      <c r="CO25" s="7"/>
    </row>
    <row r="26" spans="1:93" ht="18.75" customHeight="1" thickBot="1" x14ac:dyDescent="0.3">
      <c r="A26" s="7"/>
      <c r="B26" s="7"/>
      <c r="C26" s="42" t="str">
        <f>H23</f>
        <v>Finnland</v>
      </c>
      <c r="D26" s="45"/>
      <c r="E26" s="55"/>
      <c r="F26" s="10"/>
      <c r="G26" s="55"/>
      <c r="H26" s="42" t="str">
        <f>H24</f>
        <v>Russland</v>
      </c>
      <c r="I26" s="45"/>
      <c r="J26" s="7"/>
      <c r="K26" s="94" t="s">
        <v>278</v>
      </c>
      <c r="L26" s="14">
        <f t="shared" si="4"/>
        <v>0</v>
      </c>
      <c r="M26" s="60"/>
      <c r="N26" s="60">
        <f>IF($E26="",0,IF($E26&gt;$G26,3,IF($E26=$G26,1,0)))</f>
        <v>0</v>
      </c>
      <c r="O26" s="60"/>
      <c r="P26" s="60">
        <f>IF($G26="",0,IF($E26&gt;$G26,0,IF($E26=$G26,1,3)))</f>
        <v>0</v>
      </c>
      <c r="Q26" s="64"/>
      <c r="R26" s="64">
        <f>E26</f>
        <v>0</v>
      </c>
      <c r="S26" s="64"/>
      <c r="T26" s="64">
        <f>G26</f>
        <v>0</v>
      </c>
      <c r="U26" s="65"/>
      <c r="V26" s="65">
        <f>G26</f>
        <v>0</v>
      </c>
      <c r="W26" s="65"/>
      <c r="X26" s="65">
        <f>E26</f>
        <v>0</v>
      </c>
      <c r="Y26" s="7"/>
      <c r="Z26" s="62">
        <f>P29</f>
        <v>0</v>
      </c>
      <c r="AA26" s="63">
        <f>T29</f>
        <v>0</v>
      </c>
      <c r="AB26" s="66">
        <f>X29</f>
        <v>0</v>
      </c>
      <c r="AC26" s="68">
        <f>AA26-AB26</f>
        <v>0</v>
      </c>
      <c r="AD26" s="25">
        <f>IF(Z26&gt;Z23,-1,0)</f>
        <v>0</v>
      </c>
      <c r="AE26" s="25">
        <f>IF(Z26&gt;Z24,-1,0)</f>
        <v>0</v>
      </c>
      <c r="AF26" s="25">
        <f>IF(Z26&gt;Z25,-1,0)</f>
        <v>0</v>
      </c>
      <c r="AG26" s="170">
        <f>10000-(AJ26*1000+AM26*10+AK26)</f>
        <v>10000</v>
      </c>
      <c r="AH26" s="24">
        <f>RANK(AG26,AG23:AG26,1)</f>
        <v>1</v>
      </c>
      <c r="AI26" t="str">
        <f>H24</f>
        <v>Russland</v>
      </c>
      <c r="AJ26">
        <f t="shared" si="5"/>
        <v>0</v>
      </c>
      <c r="AK26">
        <f t="shared" si="6"/>
        <v>0</v>
      </c>
      <c r="AL26">
        <f t="shared" si="7"/>
        <v>0</v>
      </c>
      <c r="AM26">
        <f>AK26-AL26</f>
        <v>0</v>
      </c>
      <c r="AN26" s="170">
        <f>IF(Z23&lt;&gt;Z26,AG23,IF(E27&gt;G27,AG23-2000,AG23))</f>
        <v>10000</v>
      </c>
      <c r="AO26" s="170">
        <f>IF(Z24&lt;&gt;Z26,AG24,IF(E26&gt;G26,AG24-2000,AG24))</f>
        <v>10000</v>
      </c>
      <c r="AP26" s="170">
        <f>IF(Z25&lt;&gt;Z26,AG25,IF(E24&gt;G24,AG25-2000,AG25))</f>
        <v>10000</v>
      </c>
      <c r="AQ26" s="171"/>
      <c r="AR26" s="173">
        <f>AQ27</f>
        <v>30000</v>
      </c>
      <c r="AS26" s="24">
        <f>RANK(AR26,AR23:AR26,1)</f>
        <v>1</v>
      </c>
      <c r="AT26" t="str">
        <f t="shared" si="8"/>
        <v>Russland</v>
      </c>
      <c r="AU26">
        <f t="shared" si="9"/>
        <v>0</v>
      </c>
      <c r="AV26">
        <f t="shared" si="10"/>
        <v>0</v>
      </c>
      <c r="AW26">
        <f t="shared" si="11"/>
        <v>0</v>
      </c>
      <c r="AX26" s="7"/>
      <c r="AY26" s="7"/>
      <c r="AZ26" s="7"/>
      <c r="BA26" s="56">
        <v>4</v>
      </c>
      <c r="BB26" s="57" t="e">
        <f>VLOOKUP(4,AS23:AT26,2,FALSE)</f>
        <v>#N/A</v>
      </c>
      <c r="BC26" s="58"/>
      <c r="BD26" s="59" t="e">
        <f>VLOOKUP(4,AS23:AW26,3,FALSE)</f>
        <v>#N/A</v>
      </c>
      <c r="BE26" s="59" t="e">
        <f>VLOOKUP(4,AS23:AW26,4,FALSE)</f>
        <v>#N/A</v>
      </c>
      <c r="BF26" s="10" t="s">
        <v>12</v>
      </c>
      <c r="BG26" s="59" t="e">
        <f>VLOOKUP(4,AS23:AW26,5,FALSE)</f>
        <v>#N/A</v>
      </c>
      <c r="BH26" s="7"/>
      <c r="BI26" s="7"/>
      <c r="BJ26" s="524"/>
      <c r="BK26" s="95" t="s">
        <v>308</v>
      </c>
      <c r="BL26" s="7"/>
      <c r="BM26" s="7"/>
      <c r="BN26" s="7"/>
      <c r="BO26" s="7"/>
      <c r="BP26" s="7"/>
      <c r="BQ26" s="7"/>
      <c r="BR26" s="7"/>
      <c r="BS26" s="7"/>
      <c r="BT26" s="7"/>
      <c r="BU26" s="7"/>
      <c r="BV26" s="7"/>
      <c r="BW26" s="7"/>
      <c r="BX26" s="7"/>
      <c r="BY26" s="7"/>
      <c r="BZ26" s="7"/>
      <c r="CA26" s="7"/>
      <c r="CB26" s="7"/>
      <c r="CC26" s="7"/>
      <c r="CD26" s="7"/>
      <c r="CE26" s="7"/>
      <c r="CF26" s="7"/>
      <c r="CG26" s="7"/>
      <c r="CH26" s="7"/>
      <c r="CI26" s="7"/>
      <c r="CJ26" s="27"/>
      <c r="CK26" s="7"/>
      <c r="CL26" s="7"/>
      <c r="CM26" s="7"/>
      <c r="CN26" s="7"/>
      <c r="CO26" s="7"/>
    </row>
    <row r="27" spans="1:93" ht="18.75" customHeight="1" thickBot="1" x14ac:dyDescent="0.3">
      <c r="A27" s="7"/>
      <c r="B27" s="7"/>
      <c r="C27" s="46" t="str">
        <f>C23</f>
        <v>Dänemark</v>
      </c>
      <c r="D27" s="47"/>
      <c r="E27" s="55"/>
      <c r="F27" s="10"/>
      <c r="G27" s="55"/>
      <c r="H27" s="46" t="str">
        <f>H24</f>
        <v>Russland</v>
      </c>
      <c r="I27" s="47"/>
      <c r="J27" s="7"/>
      <c r="K27" s="198" t="s">
        <v>279</v>
      </c>
      <c r="L27" s="14">
        <f t="shared" si="4"/>
        <v>0</v>
      </c>
      <c r="M27" s="60">
        <f>IF($E27="",0,IF($E27&gt;$G27,3,IF($E27=G27,1,0)))</f>
        <v>0</v>
      </c>
      <c r="N27" s="60"/>
      <c r="O27" s="60"/>
      <c r="P27" s="60">
        <f>IF($G27="",0,IF($E27&gt;$G27,0,IF($E27=$G27,1,3)))</f>
        <v>0</v>
      </c>
      <c r="Q27" s="64">
        <f>E27</f>
        <v>0</v>
      </c>
      <c r="R27" s="64"/>
      <c r="S27" s="64"/>
      <c r="T27" s="64">
        <f>G27</f>
        <v>0</v>
      </c>
      <c r="U27" s="65">
        <f>G27</f>
        <v>0</v>
      </c>
      <c r="V27" s="65"/>
      <c r="W27" s="65"/>
      <c r="X27" s="65">
        <f>E27</f>
        <v>0</v>
      </c>
      <c r="Y27" s="7"/>
      <c r="AG27" s="67"/>
      <c r="AH27" s="74"/>
      <c r="AI27" s="74"/>
      <c r="AJ27" s="74"/>
      <c r="AK27" s="74"/>
      <c r="AL27" s="74"/>
      <c r="AM27" s="74"/>
      <c r="AN27" s="174">
        <f>SUM(AN23:AN26)</f>
        <v>30000</v>
      </c>
      <c r="AO27" s="175">
        <f>SUM(AO23:AO26)</f>
        <v>30000</v>
      </c>
      <c r="AP27" s="175">
        <f>SUM(AP23:AP26)</f>
        <v>30000</v>
      </c>
      <c r="AQ27" s="175">
        <f>SUM(AQ23:AQ26)</f>
        <v>30000</v>
      </c>
      <c r="AR27" s="176"/>
      <c r="AS27" s="28"/>
      <c r="AT27" s="28"/>
      <c r="AX27" s="7"/>
      <c r="AY27" s="7"/>
      <c r="AZ27" s="7"/>
      <c r="BA27" s="26"/>
      <c r="BB27" s="7"/>
      <c r="BC27" s="7"/>
      <c r="BD27" s="7"/>
      <c r="BE27" s="7"/>
      <c r="BF27" s="7"/>
      <c r="BG27" s="7"/>
      <c r="BH27" s="7"/>
      <c r="BI27" s="7"/>
      <c r="BJ27" s="524"/>
      <c r="BK27" s="7"/>
      <c r="BL27" s="7"/>
      <c r="BM27" s="7"/>
      <c r="BN27" s="7"/>
      <c r="BO27" s="7"/>
      <c r="BP27" s="7"/>
      <c r="BQ27" s="7"/>
      <c r="BR27" s="7"/>
      <c r="BS27" s="177"/>
      <c r="BT27" s="7"/>
      <c r="BU27" s="7"/>
      <c r="BV27" s="7"/>
      <c r="BW27" s="7"/>
      <c r="BX27" s="7"/>
      <c r="BY27" s="7"/>
      <c r="BZ27" s="7"/>
      <c r="CA27" s="7"/>
      <c r="CB27" s="7"/>
      <c r="CC27" s="7"/>
      <c r="CD27" s="7"/>
      <c r="CE27" s="7"/>
      <c r="CF27" s="7"/>
      <c r="CG27" s="7"/>
      <c r="CH27" s="7"/>
      <c r="CI27" s="7"/>
      <c r="CJ27" s="27"/>
      <c r="CK27" s="7"/>
      <c r="CL27" s="7"/>
      <c r="CM27" s="7"/>
      <c r="CN27" s="7"/>
      <c r="CO27" s="7"/>
    </row>
    <row r="28" spans="1:93" ht="18.75" customHeight="1" thickBot="1" x14ac:dyDescent="0.3">
      <c r="A28" s="7"/>
      <c r="B28" s="7"/>
      <c r="C28" s="42" t="str">
        <f>H23</f>
        <v>Finnland</v>
      </c>
      <c r="D28" s="45"/>
      <c r="E28" s="55"/>
      <c r="F28" s="10"/>
      <c r="G28" s="55"/>
      <c r="H28" s="42" t="str">
        <f>C24</f>
        <v>Belgien</v>
      </c>
      <c r="I28" s="45"/>
      <c r="J28" s="7"/>
      <c r="K28" s="198" t="s">
        <v>280</v>
      </c>
      <c r="L28" s="14">
        <f t="shared" si="4"/>
        <v>0</v>
      </c>
      <c r="M28" s="60"/>
      <c r="N28" s="60">
        <f>IF($E28="",0,IF($E28&gt;$G28,3,IF($E28=$G28,1,0)))</f>
        <v>0</v>
      </c>
      <c r="O28" s="60">
        <f>IF($G28="",0,IF($E28&gt;$G28,0,IF($E28=$G28,1,3)))</f>
        <v>0</v>
      </c>
      <c r="P28" s="60"/>
      <c r="Q28" s="64"/>
      <c r="R28" s="64">
        <f>E28</f>
        <v>0</v>
      </c>
      <c r="S28" s="64">
        <f>G28</f>
        <v>0</v>
      </c>
      <c r="T28" s="64"/>
      <c r="U28" s="65"/>
      <c r="V28" s="65">
        <f>G28</f>
        <v>0</v>
      </c>
      <c r="W28" s="65">
        <f>E28</f>
        <v>0</v>
      </c>
      <c r="X28" s="65"/>
      <c r="Y28" s="7"/>
      <c r="Z28" s="67" t="s">
        <v>30</v>
      </c>
      <c r="AA28" s="67"/>
      <c r="AB28" s="67"/>
      <c r="AC28" s="67"/>
      <c r="AD28" s="67"/>
      <c r="AE28" s="67"/>
      <c r="AF28" s="67"/>
      <c r="AG28" s="67" t="b">
        <f>OR(AG23=AG24,AG23=AG25,AG23=AG26,AG24=AG25,AG24=AG26,AG25=AG26)</f>
        <v>1</v>
      </c>
      <c r="AH28" s="74"/>
      <c r="AI28" s="74"/>
      <c r="AJ28" s="74"/>
      <c r="AK28" s="74"/>
      <c r="AL28" s="74"/>
      <c r="AM28" s="74"/>
      <c r="AN28" s="67" t="s">
        <v>34</v>
      </c>
      <c r="AO28" s="67"/>
      <c r="AP28" s="67"/>
      <c r="AQ28" s="67"/>
      <c r="AR28" s="67" t="b">
        <f>OR(AR23=AR24,AR23=AR25,AR23=AR26,AR24=AR25,AR24=AR26,AR25=AR26)</f>
        <v>1</v>
      </c>
      <c r="AX28" s="7"/>
      <c r="AY28" s="7"/>
      <c r="AZ28" s="7"/>
      <c r="BA28" s="26"/>
      <c r="BB28" s="7"/>
      <c r="BC28" s="7"/>
      <c r="BD28" s="7"/>
      <c r="BE28" s="7"/>
      <c r="BF28" s="7"/>
      <c r="BG28" s="7"/>
      <c r="BH28" s="7"/>
      <c r="BI28" s="7"/>
      <c r="BJ28" s="518">
        <v>4</v>
      </c>
      <c r="BK28" s="120" t="s">
        <v>194</v>
      </c>
      <c r="BL28" s="183" t="e">
        <f>BB46</f>
        <v>#N/A</v>
      </c>
      <c r="BM28" s="184"/>
      <c r="BN28" s="55"/>
      <c r="BO28" s="10"/>
      <c r="BP28" s="55"/>
      <c r="BQ28" s="7"/>
      <c r="BR28" s="7"/>
      <c r="BS28" s="7"/>
      <c r="BT28" s="7"/>
      <c r="BU28" s="7"/>
      <c r="BV28" s="7"/>
      <c r="BW28" s="7"/>
      <c r="BX28" s="7"/>
      <c r="BY28" s="7"/>
      <c r="BZ28" s="7"/>
      <c r="CA28" s="7"/>
      <c r="CB28" s="7"/>
      <c r="CC28" s="7"/>
      <c r="CD28" s="7"/>
      <c r="CE28" s="7"/>
      <c r="CF28" s="7"/>
      <c r="CG28" s="7"/>
      <c r="CH28" s="7"/>
      <c r="CI28" s="7"/>
      <c r="CJ28" s="27"/>
      <c r="CK28" s="7"/>
      <c r="CL28" s="7"/>
      <c r="CM28" s="7"/>
      <c r="CN28" s="7"/>
      <c r="CO28" s="7"/>
    </row>
    <row r="29" spans="1:93" ht="18.75" customHeight="1" thickBot="1" x14ac:dyDescent="0.3">
      <c r="A29" s="7"/>
      <c r="B29" s="7"/>
      <c r="C29" s="26" t="str">
        <f>IF(G28="","",IF(AR28=TRUE,"Achtung: Fehler in Tabelle! Offizielles Resultat anpassen mit Überschreiben in Tabelle",""))</f>
        <v/>
      </c>
      <c r="D29" s="7"/>
      <c r="E29" s="8"/>
      <c r="F29" s="7"/>
      <c r="G29" s="8"/>
      <c r="H29" s="7"/>
      <c r="I29" s="7"/>
      <c r="J29" s="7"/>
      <c r="K29" s="44"/>
      <c r="L29" s="7"/>
      <c r="M29" s="9">
        <f t="shared" ref="M29:X29" si="12">SUM(M23:M28)</f>
        <v>0</v>
      </c>
      <c r="N29" s="9">
        <f t="shared" si="12"/>
        <v>0</v>
      </c>
      <c r="O29" s="9">
        <f t="shared" si="12"/>
        <v>0</v>
      </c>
      <c r="P29" s="9">
        <f t="shared" si="12"/>
        <v>0</v>
      </c>
      <c r="Q29" s="9">
        <f t="shared" si="12"/>
        <v>0</v>
      </c>
      <c r="R29" s="9">
        <f t="shared" si="12"/>
        <v>0</v>
      </c>
      <c r="S29" s="9">
        <f t="shared" si="12"/>
        <v>0</v>
      </c>
      <c r="T29" s="9">
        <f t="shared" si="12"/>
        <v>0</v>
      </c>
      <c r="U29" s="9">
        <f t="shared" si="12"/>
        <v>0</v>
      </c>
      <c r="V29" s="9">
        <f t="shared" si="12"/>
        <v>0</v>
      </c>
      <c r="W29" s="9">
        <f t="shared" si="12"/>
        <v>0</v>
      </c>
      <c r="X29" s="9">
        <f t="shared" si="12"/>
        <v>0</v>
      </c>
      <c r="Y29" s="7"/>
      <c r="Z29" s="7"/>
      <c r="AA29" s="7"/>
      <c r="AB29" s="7"/>
      <c r="AC29" s="7"/>
      <c r="AD29" s="7"/>
      <c r="AE29" s="7"/>
      <c r="AF29" s="7"/>
      <c r="AG29" s="177" t="s">
        <v>251</v>
      </c>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524"/>
      <c r="BK29" s="204" t="s">
        <v>191</v>
      </c>
      <c r="BL29" s="107" t="e">
        <f>BB57</f>
        <v>#N/A</v>
      </c>
      <c r="BM29" s="112"/>
      <c r="BN29" s="55"/>
      <c r="BO29" s="7"/>
      <c r="BP29" s="55"/>
      <c r="BQ29" s="7"/>
      <c r="BR29" s="7"/>
      <c r="BS29" s="7"/>
      <c r="BT29" s="7"/>
      <c r="BU29" s="7"/>
      <c r="BV29" s="7"/>
      <c r="BW29" s="7"/>
      <c r="BX29" s="7"/>
      <c r="BY29" s="7"/>
      <c r="BZ29" s="7"/>
      <c r="CA29" s="7"/>
      <c r="CB29" s="7"/>
      <c r="CC29" s="7"/>
      <c r="CD29" s="7"/>
      <c r="CE29" s="7"/>
      <c r="CF29" s="7"/>
      <c r="CG29" s="7"/>
      <c r="CH29" s="7"/>
      <c r="CI29" s="7"/>
      <c r="CJ29" s="27"/>
      <c r="CK29" s="7"/>
      <c r="CL29" s="7"/>
      <c r="CM29" s="7"/>
      <c r="CN29" s="7"/>
      <c r="CO29" s="7"/>
    </row>
    <row r="30" spans="1:93" ht="18.75" customHeight="1" thickBot="1" x14ac:dyDescent="0.3">
      <c r="A30" s="7"/>
      <c r="B30" s="7"/>
      <c r="C30" s="7"/>
      <c r="D30" s="7"/>
      <c r="E30" s="8"/>
      <c r="F30" s="7"/>
      <c r="G30" s="8"/>
      <c r="H30" s="7"/>
      <c r="I30" s="7"/>
      <c r="J30" s="7"/>
      <c r="K30" s="4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524"/>
      <c r="BK30" s="95" t="s">
        <v>310</v>
      </c>
      <c r="BL30" s="7"/>
      <c r="BM30" s="7"/>
      <c r="BN30" s="7"/>
      <c r="BO30" s="7"/>
      <c r="BP30" s="7"/>
      <c r="BQ30" s="7"/>
      <c r="BR30" s="228" t="s">
        <v>381</v>
      </c>
      <c r="BS30" s="107" t="str">
        <f>IF(BN21="","",IF(BP20="",IF(BN20&gt;BN21,BL20,BL21),IF(BP20&gt;BP21,BL20,BL21)))</f>
        <v/>
      </c>
      <c r="BT30" s="112"/>
      <c r="BU30" s="55"/>
      <c r="BV30" s="10"/>
      <c r="BW30" s="55"/>
      <c r="BX30" s="7"/>
      <c r="BY30" s="7"/>
      <c r="BZ30" s="7"/>
      <c r="CA30" s="7"/>
      <c r="CB30" s="7"/>
      <c r="CC30" s="7"/>
      <c r="CD30" s="7"/>
      <c r="CE30" s="7"/>
      <c r="CF30" s="7"/>
      <c r="CG30" s="7"/>
      <c r="CH30" s="7"/>
      <c r="CI30" s="7"/>
      <c r="CJ30" s="27"/>
      <c r="CK30" s="7"/>
      <c r="CL30" s="7"/>
      <c r="CM30" s="7"/>
      <c r="CN30" s="7"/>
      <c r="CO30" s="7"/>
    </row>
    <row r="31" spans="1:93" ht="18.75" customHeight="1" thickBot="1" x14ac:dyDescent="0.3">
      <c r="A31" s="7"/>
      <c r="B31" s="7"/>
      <c r="C31" s="7"/>
      <c r="D31" s="7"/>
      <c r="E31" s="8"/>
      <c r="F31" s="7"/>
      <c r="G31" s="8"/>
      <c r="H31" s="7"/>
      <c r="I31" s="7"/>
      <c r="J31" s="7"/>
      <c r="K31" s="4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524"/>
      <c r="BK31" s="7"/>
      <c r="BL31" s="7"/>
      <c r="BM31" s="7"/>
      <c r="BN31" s="7"/>
      <c r="BO31" s="7"/>
      <c r="BP31" s="7"/>
      <c r="BQ31" s="7"/>
      <c r="BR31" s="228" t="s">
        <v>376</v>
      </c>
      <c r="BS31" s="107" t="str">
        <f>IF(BN13="","",IF(BP12="",IF(BN12&gt;BN13,BL12,BL13),IF(BP12&gt;BP13,BL12,BL13)))</f>
        <v/>
      </c>
      <c r="BT31" s="112"/>
      <c r="BU31" s="55"/>
      <c r="BV31" s="7"/>
      <c r="BW31" s="55"/>
      <c r="BX31" s="7"/>
      <c r="BY31" s="7"/>
      <c r="BZ31" s="7"/>
      <c r="CA31" s="7"/>
      <c r="CB31" s="7"/>
      <c r="CC31" s="7"/>
      <c r="CD31" s="7"/>
      <c r="CE31" s="7"/>
      <c r="CF31" s="7"/>
      <c r="CG31" s="7"/>
      <c r="CH31" s="7"/>
      <c r="CI31" s="7"/>
      <c r="CJ31" s="27"/>
      <c r="CK31" s="7"/>
      <c r="CL31" s="7"/>
      <c r="CM31" s="7"/>
      <c r="CN31" s="7"/>
      <c r="CO31" s="7"/>
    </row>
    <row r="32" spans="1:93" ht="18.75" customHeight="1" thickBot="1" x14ac:dyDescent="0.3">
      <c r="A32" s="7"/>
      <c r="B32" s="7"/>
      <c r="C32" s="191" t="s">
        <v>62</v>
      </c>
      <c r="D32" s="32"/>
      <c r="E32" s="8"/>
      <c r="F32" s="7"/>
      <c r="G32" s="8"/>
      <c r="H32" s="7"/>
      <c r="I32" s="7"/>
      <c r="J32" s="7"/>
      <c r="K32" s="30" t="s">
        <v>373</v>
      </c>
      <c r="L32" s="7"/>
      <c r="M32" s="7" t="s">
        <v>4</v>
      </c>
      <c r="N32" s="7"/>
      <c r="O32" s="7"/>
      <c r="P32" s="7"/>
      <c r="Q32" s="7" t="s">
        <v>6</v>
      </c>
      <c r="R32" s="7"/>
      <c r="S32" s="7"/>
      <c r="T32" s="7"/>
      <c r="U32" s="7" t="s">
        <v>7</v>
      </c>
      <c r="V32" s="7"/>
      <c r="W32" s="7"/>
      <c r="X32" s="7"/>
      <c r="Y32" s="7"/>
      <c r="Z32" s="7" t="s">
        <v>4</v>
      </c>
      <c r="AA32" s="7" t="s">
        <v>5</v>
      </c>
      <c r="AB32" s="7"/>
      <c r="AC32" s="7"/>
      <c r="AD32" s="14" t="s">
        <v>9</v>
      </c>
      <c r="AE32" s="7"/>
      <c r="AF32" s="7"/>
      <c r="AG32" s="7"/>
      <c r="AH32" s="29" t="s">
        <v>32</v>
      </c>
      <c r="AI32" s="7"/>
      <c r="AJ32" s="7"/>
      <c r="AK32" s="7"/>
      <c r="AL32" s="7"/>
      <c r="AM32" s="7"/>
      <c r="AN32" s="14" t="s">
        <v>35</v>
      </c>
      <c r="AO32" s="7"/>
      <c r="AP32" s="7"/>
      <c r="AQ32" s="7"/>
      <c r="AR32" s="7"/>
      <c r="AS32" s="29" t="s">
        <v>33</v>
      </c>
      <c r="AT32" s="7"/>
      <c r="AU32" s="7"/>
      <c r="AV32" s="7"/>
      <c r="AW32" s="7"/>
      <c r="AX32" s="7"/>
      <c r="AY32" s="7"/>
      <c r="AZ32" s="7"/>
      <c r="BA32" s="7"/>
      <c r="BB32" s="30" t="s">
        <v>10</v>
      </c>
      <c r="BC32" s="7"/>
      <c r="BD32" s="9" t="s">
        <v>4</v>
      </c>
      <c r="BE32" s="7"/>
      <c r="BF32" s="11" t="s">
        <v>5</v>
      </c>
      <c r="BG32" s="7"/>
      <c r="BH32" s="7"/>
      <c r="BI32" s="7"/>
      <c r="BJ32" s="518">
        <v>3</v>
      </c>
      <c r="BK32" s="205" t="s">
        <v>190</v>
      </c>
      <c r="BL32" s="183" t="str">
        <f>BB67</f>
        <v>Georgien</v>
      </c>
      <c r="BM32" s="184"/>
      <c r="BN32" s="55"/>
      <c r="BO32" s="10"/>
      <c r="BP32" s="55"/>
      <c r="BQ32" s="7"/>
      <c r="BR32" s="95" t="s">
        <v>318</v>
      </c>
      <c r="BS32" s="7"/>
      <c r="BT32" s="7"/>
      <c r="BU32" s="7"/>
      <c r="BV32" s="7"/>
      <c r="BW32" s="7"/>
      <c r="BX32" s="7"/>
      <c r="BY32" s="7"/>
      <c r="BZ32" s="7"/>
      <c r="CA32" s="7"/>
      <c r="CB32" s="7"/>
      <c r="CC32" s="7"/>
      <c r="CD32" s="7"/>
      <c r="CE32" s="7"/>
      <c r="CF32" s="7"/>
      <c r="CG32" s="7"/>
      <c r="CH32" s="7"/>
      <c r="CI32" s="7"/>
      <c r="CJ32" s="27"/>
      <c r="CK32" s="7"/>
      <c r="CL32" s="7"/>
      <c r="CM32" s="7"/>
      <c r="CN32" s="7"/>
      <c r="CO32" s="7"/>
    </row>
    <row r="33" spans="1:93" ht="18.75" customHeight="1" thickBot="1" x14ac:dyDescent="0.3">
      <c r="A33" s="7"/>
      <c r="B33" s="7"/>
      <c r="C33" s="7"/>
      <c r="D33" s="7"/>
      <c r="E33" s="8"/>
      <c r="F33" s="7"/>
      <c r="G33" s="8"/>
      <c r="H33" s="7"/>
      <c r="I33" s="7"/>
      <c r="J33" s="7"/>
      <c r="K33" s="44"/>
      <c r="L33" s="7"/>
      <c r="M33" s="7" t="s">
        <v>0</v>
      </c>
      <c r="N33" s="7" t="s">
        <v>1</v>
      </c>
      <c r="O33" s="7" t="s">
        <v>2</v>
      </c>
      <c r="P33" s="7" t="s">
        <v>3</v>
      </c>
      <c r="Q33" s="7" t="s">
        <v>0</v>
      </c>
      <c r="R33" s="7" t="s">
        <v>1</v>
      </c>
      <c r="S33" s="7" t="s">
        <v>2</v>
      </c>
      <c r="T33" s="7" t="s">
        <v>3</v>
      </c>
      <c r="U33" s="7" t="s">
        <v>0</v>
      </c>
      <c r="V33" s="7" t="s">
        <v>1</v>
      </c>
      <c r="W33" s="7" t="s">
        <v>2</v>
      </c>
      <c r="X33" s="7" t="s">
        <v>3</v>
      </c>
      <c r="Y33" s="7"/>
      <c r="Z33" s="7" t="s">
        <v>8</v>
      </c>
      <c r="AA33" s="7"/>
      <c r="AB33" s="7"/>
      <c r="AC33" s="7"/>
      <c r="AD33" s="14"/>
      <c r="AE33" s="7"/>
      <c r="AF33" s="7"/>
      <c r="AG33" s="7"/>
      <c r="AH33" s="29" t="s">
        <v>31</v>
      </c>
      <c r="AI33" s="7"/>
      <c r="AJ33" s="7"/>
      <c r="AK33" s="7"/>
      <c r="AL33" s="7"/>
      <c r="AM33" s="7"/>
      <c r="AN33" s="7" t="str">
        <f>AI34</f>
        <v>Österreich</v>
      </c>
      <c r="AO33" s="7" t="str">
        <f>AI35</f>
        <v>Island</v>
      </c>
      <c r="AP33" s="7" t="str">
        <f>AI36</f>
        <v>Niederlande</v>
      </c>
      <c r="AQ33" s="7" t="str">
        <f>AI37</f>
        <v>Ukraine</v>
      </c>
      <c r="AR33" s="7"/>
      <c r="AS33" s="29" t="s">
        <v>31</v>
      </c>
      <c r="AT33" s="7"/>
      <c r="AU33" s="7"/>
      <c r="AV33" s="7"/>
      <c r="AW33" s="7"/>
      <c r="AX33" s="7"/>
      <c r="AY33" s="7"/>
      <c r="AZ33" s="7"/>
      <c r="BA33" s="7"/>
      <c r="BB33" s="7"/>
      <c r="BC33" s="7"/>
      <c r="BD33" s="7"/>
      <c r="BE33" s="7"/>
      <c r="BF33" s="7"/>
      <c r="BG33" s="7"/>
      <c r="BH33" s="7"/>
      <c r="BI33" s="7"/>
      <c r="BJ33" s="524"/>
      <c r="BK33" s="581" t="e">
        <f>"3"&amp;BD90</f>
        <v>#N/A</v>
      </c>
      <c r="BL33" s="579" t="e">
        <f>BB90</f>
        <v>#N/A</v>
      </c>
      <c r="BM33" s="580"/>
      <c r="BN33" s="55"/>
      <c r="BO33" s="7"/>
      <c r="BP33" s="55"/>
      <c r="BQ33" s="7"/>
      <c r="BR33" s="7"/>
      <c r="BS33" s="7"/>
      <c r="BT33" s="7"/>
      <c r="BU33" s="7"/>
      <c r="BV33" s="7"/>
      <c r="BW33" s="7"/>
      <c r="BX33" s="7"/>
      <c r="BY33" s="7"/>
      <c r="BZ33" s="7"/>
      <c r="CA33" s="7"/>
      <c r="CB33" s="7"/>
      <c r="CC33" s="7"/>
      <c r="CD33" s="7"/>
      <c r="CE33" s="7"/>
      <c r="CF33" s="7"/>
      <c r="CG33" s="7"/>
      <c r="CH33" s="7"/>
      <c r="CI33" s="7"/>
      <c r="CJ33" s="27"/>
      <c r="CK33" s="7"/>
      <c r="CL33" s="7"/>
      <c r="CM33" s="7"/>
      <c r="CN33" s="7"/>
      <c r="CO33" s="7"/>
    </row>
    <row r="34" spans="1:93" ht="18.75" customHeight="1" thickBot="1" x14ac:dyDescent="0.3">
      <c r="A34" s="7"/>
      <c r="B34" s="7"/>
      <c r="C34" s="191" t="s">
        <v>186</v>
      </c>
      <c r="D34" s="32"/>
      <c r="E34" s="55"/>
      <c r="F34" s="10"/>
      <c r="G34" s="55"/>
      <c r="H34" s="475" t="str">
        <f>$BL$47</f>
        <v>Island</v>
      </c>
      <c r="I34" s="474"/>
      <c r="J34" s="7"/>
      <c r="K34" s="94" t="s">
        <v>281</v>
      </c>
      <c r="L34" s="14">
        <f t="shared" ref="L34:L39" si="13">IF(E34-G34&gt;0,1,IF(G34=E34,0,-1))</f>
        <v>0</v>
      </c>
      <c r="M34" s="60">
        <f>IF($E34="",0,IF($E34&gt;$G34,3,IF($E34=G34,1,0)))</f>
        <v>0</v>
      </c>
      <c r="N34" s="60">
        <f>IF($G34="",0,IF($E34&gt;$G34,0,IF($E34=G34,1,3)))</f>
        <v>0</v>
      </c>
      <c r="O34" s="61"/>
      <c r="P34" s="61"/>
      <c r="Q34" s="64">
        <f>E34</f>
        <v>0</v>
      </c>
      <c r="R34" s="64">
        <f>G34</f>
        <v>0</v>
      </c>
      <c r="S34" s="64"/>
      <c r="T34" s="64"/>
      <c r="U34" s="65">
        <f>G34</f>
        <v>0</v>
      </c>
      <c r="V34" s="65">
        <f>E34</f>
        <v>0</v>
      </c>
      <c r="W34" s="65"/>
      <c r="X34" s="65"/>
      <c r="Y34" s="7"/>
      <c r="Z34" s="62">
        <f>M40</f>
        <v>0</v>
      </c>
      <c r="AA34" s="63">
        <f>Q40</f>
        <v>0</v>
      </c>
      <c r="AB34" s="66">
        <f>U40</f>
        <v>0</v>
      </c>
      <c r="AC34" s="68">
        <f>AA34-AB34</f>
        <v>0</v>
      </c>
      <c r="AD34" s="25">
        <f>IF(Z34&gt;Z35,-1,0)</f>
        <v>0</v>
      </c>
      <c r="AE34" s="25">
        <f>IF(Z34&gt;Z36,-1,0)</f>
        <v>0</v>
      </c>
      <c r="AF34" s="25">
        <f>IF(Z34&gt;Z37,-1,0)</f>
        <v>0</v>
      </c>
      <c r="AG34" s="170">
        <f>10000-(AJ34*1000+AM34*10+AK34)</f>
        <v>10000</v>
      </c>
      <c r="AH34" s="24">
        <f>RANK(AG34,AG34:AG37,1)</f>
        <v>1</v>
      </c>
      <c r="AI34" t="str">
        <f>C34</f>
        <v>Österreich</v>
      </c>
      <c r="AJ34">
        <f t="shared" ref="AJ34:AJ37" si="14">Z34</f>
        <v>0</v>
      </c>
      <c r="AK34">
        <f t="shared" ref="AK34:AK37" si="15">AA34</f>
        <v>0</v>
      </c>
      <c r="AL34">
        <f t="shared" ref="AL34:AL37" si="16">AB34</f>
        <v>0</v>
      </c>
      <c r="AM34">
        <f>AK34-AL34</f>
        <v>0</v>
      </c>
      <c r="AN34" s="171"/>
      <c r="AO34" s="170">
        <f>IF(Z35&lt;&gt;Z34,AG35,IF(G34&gt;E34,AG35-2000,AG35))</f>
        <v>10000</v>
      </c>
      <c r="AP34" s="170">
        <f>IF(Z36&lt;&gt;Z34,AG36,IF(G36&gt;E36,AG36-2000,AG36))</f>
        <v>10000</v>
      </c>
      <c r="AQ34" s="170">
        <f>IF(Z37&lt;&gt;Z34,AG37,IF(G38&gt;E38,AG37-2000,AG37))</f>
        <v>10000</v>
      </c>
      <c r="AR34" s="172">
        <f>AN38</f>
        <v>30000</v>
      </c>
      <c r="AS34" s="24">
        <f>RANK(AR34,AR34:AR37,1)</f>
        <v>1</v>
      </c>
      <c r="AT34" t="str">
        <f t="shared" ref="AT34:AT37" si="17">AI34</f>
        <v>Österreich</v>
      </c>
      <c r="AU34">
        <f t="shared" ref="AU34:AU37" si="18">AJ34</f>
        <v>0</v>
      </c>
      <c r="AV34">
        <f t="shared" ref="AV34:AV37" si="19">AK34</f>
        <v>0</v>
      </c>
      <c r="AW34">
        <f t="shared" ref="AW34:AW37" si="20">AL34</f>
        <v>0</v>
      </c>
      <c r="AX34" s="7"/>
      <c r="AY34" s="7"/>
      <c r="AZ34" s="7"/>
      <c r="BA34" s="17">
        <v>1</v>
      </c>
      <c r="BB34" s="18" t="str">
        <f>VLOOKUP(1,AS34:AT37,2,FALSE)</f>
        <v>Österreich</v>
      </c>
      <c r="BC34" s="16"/>
      <c r="BD34" s="19">
        <f>VLOOKUP(1,AS34:AW37,3,FALSE)</f>
        <v>0</v>
      </c>
      <c r="BE34" s="20">
        <f>VLOOKUP(1,AS34:AW37,4,FALSE)</f>
        <v>0</v>
      </c>
      <c r="BF34" s="10" t="s">
        <v>12</v>
      </c>
      <c r="BG34" s="20">
        <f>VLOOKUP(1,AS34:AW37,5,FALSE)</f>
        <v>0</v>
      </c>
      <c r="BH34" s="21" t="s">
        <v>22</v>
      </c>
      <c r="BI34" s="7"/>
      <c r="BJ34" s="524"/>
      <c r="BK34" s="95" t="s">
        <v>311</v>
      </c>
      <c r="BL34" s="7"/>
      <c r="BM34" s="7"/>
      <c r="BN34" s="7"/>
      <c r="BO34" s="7"/>
      <c r="BP34" s="7"/>
      <c r="BQ34" s="7"/>
      <c r="BR34" s="7"/>
      <c r="BS34" s="7"/>
      <c r="BT34" s="7"/>
      <c r="BU34" s="7"/>
      <c r="BV34" s="7"/>
      <c r="BW34" s="228" t="s">
        <v>325</v>
      </c>
      <c r="BX34" s="107" t="str">
        <f>IF(BU31="","",IF(BW30="",IF(BU30&gt;BU31,BS30,BS31),IF(BW30&gt;BW31,BS30,BS31)))</f>
        <v/>
      </c>
      <c r="BY34" s="112"/>
      <c r="BZ34" s="55"/>
      <c r="CA34" s="7"/>
      <c r="CB34" s="55"/>
      <c r="CC34" s="7"/>
      <c r="CD34" s="7"/>
      <c r="CE34" s="7"/>
      <c r="CF34" s="7"/>
      <c r="CG34" s="7"/>
      <c r="CH34" s="7"/>
      <c r="CI34" s="7"/>
      <c r="CJ34" s="27"/>
      <c r="CK34" s="7"/>
      <c r="CL34" s="7"/>
      <c r="CM34" s="7"/>
      <c r="CN34" s="7"/>
      <c r="CO34" s="7"/>
    </row>
    <row r="35" spans="1:93" ht="18.75" customHeight="1" thickBot="1" x14ac:dyDescent="0.3">
      <c r="A35" s="7"/>
      <c r="B35" s="7"/>
      <c r="C35" s="192" t="s">
        <v>268</v>
      </c>
      <c r="D35" s="33"/>
      <c r="E35" s="55"/>
      <c r="F35" s="10"/>
      <c r="G35" s="55"/>
      <c r="H35" s="13" t="s">
        <v>182</v>
      </c>
      <c r="I35" s="33"/>
      <c r="J35" s="7"/>
      <c r="K35" s="94" t="s">
        <v>282</v>
      </c>
      <c r="L35" s="14">
        <f t="shared" si="13"/>
        <v>0</v>
      </c>
      <c r="M35" s="60"/>
      <c r="N35" s="60"/>
      <c r="O35" s="60">
        <f>IF($E35="",0,IF($E35&gt;$G35,3,IF($E35=$G35,1,0)))</f>
        <v>0</v>
      </c>
      <c r="P35" s="60">
        <f>IF($G35="",0,IF($E35&gt;$G35,0,IF($E35=$G35,1,3)))</f>
        <v>0</v>
      </c>
      <c r="Q35" s="64"/>
      <c r="R35" s="64"/>
      <c r="S35" s="64">
        <f>E35</f>
        <v>0</v>
      </c>
      <c r="T35" s="64">
        <f>G35</f>
        <v>0</v>
      </c>
      <c r="U35" s="65"/>
      <c r="V35" s="65"/>
      <c r="W35" s="65">
        <f>G35</f>
        <v>0</v>
      </c>
      <c r="X35" s="65">
        <f>E35</f>
        <v>0</v>
      </c>
      <c r="Y35" s="7"/>
      <c r="Z35" s="62">
        <f>N40</f>
        <v>0</v>
      </c>
      <c r="AA35" s="63">
        <f>R40</f>
        <v>0</v>
      </c>
      <c r="AB35" s="66">
        <f>V40</f>
        <v>0</v>
      </c>
      <c r="AC35" s="68">
        <f>AA35-AB35</f>
        <v>0</v>
      </c>
      <c r="AD35" s="25">
        <f>IF(Z35&gt;Z34,-1,0)</f>
        <v>0</v>
      </c>
      <c r="AE35" s="25">
        <f>IF(Z35&gt;Z36,-1,0)</f>
        <v>0</v>
      </c>
      <c r="AF35" s="25">
        <f>IF(Z35&gt;Z37,-1,0)</f>
        <v>0</v>
      </c>
      <c r="AG35" s="170">
        <f>10000-(AJ35*1000+AM35*10+AK35)</f>
        <v>10000</v>
      </c>
      <c r="AH35" s="24">
        <f>RANK(AG35,AG34:AG37,1)</f>
        <v>1</v>
      </c>
      <c r="AI35" t="str">
        <f>H34</f>
        <v>Island</v>
      </c>
      <c r="AJ35">
        <f t="shared" si="14"/>
        <v>0</v>
      </c>
      <c r="AK35">
        <f t="shared" si="15"/>
        <v>0</v>
      </c>
      <c r="AL35">
        <f t="shared" si="16"/>
        <v>0</v>
      </c>
      <c r="AM35">
        <f>AK35-AL35</f>
        <v>0</v>
      </c>
      <c r="AN35" s="170">
        <f>IF(Z34&lt;&gt;Z35,AG34,IF(E34&gt;G34,AG34-2000,AG34))</f>
        <v>10000</v>
      </c>
      <c r="AO35" s="171"/>
      <c r="AP35" s="170">
        <f>IF(Z35&lt;&gt;Z36,AG36,IF(G39&gt;E39,AG36-2000,AG36))</f>
        <v>10000</v>
      </c>
      <c r="AQ35" s="170">
        <f>IF(Z37&lt;&gt;Z35,AG37,IF(G37&gt;E37,AG37-2000,AG37))</f>
        <v>10000</v>
      </c>
      <c r="AR35" s="173">
        <f>AO38</f>
        <v>30000</v>
      </c>
      <c r="AS35" s="24">
        <f>RANK(AR35,AR34:AR37,1)</f>
        <v>1</v>
      </c>
      <c r="AT35" t="str">
        <f t="shared" si="17"/>
        <v>Island</v>
      </c>
      <c r="AU35">
        <f t="shared" si="18"/>
        <v>0</v>
      </c>
      <c r="AV35">
        <f t="shared" si="19"/>
        <v>0</v>
      </c>
      <c r="AW35">
        <f t="shared" si="20"/>
        <v>0</v>
      </c>
      <c r="AX35" s="7"/>
      <c r="AY35" s="7"/>
      <c r="AZ35" s="7"/>
      <c r="BA35" s="17">
        <v>2</v>
      </c>
      <c r="BB35" s="18" t="e">
        <f>VLOOKUP(2,AS34:AT37,2,FALSE)</f>
        <v>#N/A</v>
      </c>
      <c r="BC35" s="16"/>
      <c r="BD35" s="19" t="e">
        <f>VLOOKUP(2,AS34:AW37,3,FALSE)</f>
        <v>#N/A</v>
      </c>
      <c r="BE35" s="20" t="e">
        <f>VLOOKUP(2,AS34:AW37,4,FALSE)</f>
        <v>#N/A</v>
      </c>
      <c r="BF35" s="10" t="s">
        <v>12</v>
      </c>
      <c r="BG35" s="20" t="e">
        <f>VLOOKUP(2,AS34:AW37,5,FALSE)</f>
        <v>#N/A</v>
      </c>
      <c r="BH35" s="21" t="s">
        <v>23</v>
      </c>
      <c r="BI35" s="7"/>
      <c r="BJ35" s="524"/>
      <c r="BK35" s="206"/>
      <c r="BL35" s="7"/>
      <c r="BM35" s="7"/>
      <c r="BN35" s="7"/>
      <c r="BO35" s="7"/>
      <c r="BP35" s="7"/>
      <c r="BQ35" s="7"/>
      <c r="BR35" s="7"/>
      <c r="BS35" s="7"/>
      <c r="BT35" s="7"/>
      <c r="BU35" s="7"/>
      <c r="BV35" s="7"/>
      <c r="BW35" s="232" t="s">
        <v>326</v>
      </c>
      <c r="BX35" s="107" t="str">
        <f>IF(BU39="","",IF(BW38="",IF(BU38&gt;BU39,BS38,BS39),IF(BW38&gt;BW39,BS38,BS39)))</f>
        <v/>
      </c>
      <c r="BY35" s="112"/>
      <c r="BZ35" s="55"/>
      <c r="CA35" s="7"/>
      <c r="CB35" s="55"/>
      <c r="CC35" s="7"/>
      <c r="CD35" s="7"/>
      <c r="CE35" s="7"/>
      <c r="CF35" s="7"/>
      <c r="CG35" s="7"/>
      <c r="CH35" s="7"/>
      <c r="CI35" s="7"/>
      <c r="CJ35" s="27"/>
      <c r="CK35" s="7"/>
      <c r="CL35" s="7"/>
      <c r="CM35" s="7"/>
      <c r="CN35" s="7"/>
      <c r="CO35" s="7"/>
    </row>
    <row r="36" spans="1:93" ht="18.75" customHeight="1" thickBot="1" x14ac:dyDescent="0.3">
      <c r="A36" s="7"/>
      <c r="B36" s="7"/>
      <c r="C36" s="18" t="str">
        <f>C34</f>
        <v>Österreich</v>
      </c>
      <c r="D36" s="32"/>
      <c r="E36" s="55"/>
      <c r="F36" s="10"/>
      <c r="G36" s="55"/>
      <c r="H36" s="18" t="str">
        <f>C35</f>
        <v>Niederlande</v>
      </c>
      <c r="I36" s="32"/>
      <c r="J36" s="7"/>
      <c r="K36" s="94" t="s">
        <v>283</v>
      </c>
      <c r="L36" s="14">
        <f t="shared" si="13"/>
        <v>0</v>
      </c>
      <c r="M36" s="60">
        <f>IF($E36="",0,IF($E36&gt;$G36,3,IF($E36=G36,1,0)))</f>
        <v>0</v>
      </c>
      <c r="N36" s="60"/>
      <c r="O36" s="60">
        <f>IF($G36="",0,IF($E36&gt;$G36,0,IF($E36=$G36,1,3)))</f>
        <v>0</v>
      </c>
      <c r="P36" s="60"/>
      <c r="Q36" s="64">
        <f>E36</f>
        <v>0</v>
      </c>
      <c r="R36" s="64"/>
      <c r="S36" s="64">
        <f>G36</f>
        <v>0</v>
      </c>
      <c r="T36" s="64"/>
      <c r="U36" s="65">
        <f>G36</f>
        <v>0</v>
      </c>
      <c r="V36" s="65"/>
      <c r="W36" s="65">
        <f>E36</f>
        <v>0</v>
      </c>
      <c r="X36" s="65"/>
      <c r="Y36" s="7"/>
      <c r="Z36" s="62">
        <f>O40</f>
        <v>0</v>
      </c>
      <c r="AA36" s="63">
        <f>S40</f>
        <v>0</v>
      </c>
      <c r="AB36" s="66">
        <f>W40</f>
        <v>0</v>
      </c>
      <c r="AC36" s="68">
        <f>AA36-AB36</f>
        <v>0</v>
      </c>
      <c r="AD36" s="25">
        <f>IF(Z36&gt;Z34,-1,0)</f>
        <v>0</v>
      </c>
      <c r="AE36" s="25">
        <f>IF(Z36&gt;Z35,-1,0)</f>
        <v>0</v>
      </c>
      <c r="AF36" s="25">
        <f>IF(Z36&gt;Z37,-1,0)</f>
        <v>0</v>
      </c>
      <c r="AG36" s="170">
        <f>10000-(AJ36*1000+AM36*10+AK36)</f>
        <v>10000</v>
      </c>
      <c r="AH36" s="24">
        <f>RANK(AG36,AG34:AG37,1)</f>
        <v>1</v>
      </c>
      <c r="AI36" t="str">
        <f>C35</f>
        <v>Niederlande</v>
      </c>
      <c r="AJ36">
        <f t="shared" si="14"/>
        <v>0</v>
      </c>
      <c r="AK36">
        <f t="shared" si="15"/>
        <v>0</v>
      </c>
      <c r="AL36">
        <f t="shared" si="16"/>
        <v>0</v>
      </c>
      <c r="AM36">
        <f>AK36-AL36</f>
        <v>0</v>
      </c>
      <c r="AN36" s="170">
        <f>IF(Z34&lt;&gt;Z36,AG34,IF(E36&gt;G36,AG34-2000,AG34))</f>
        <v>10000</v>
      </c>
      <c r="AO36" s="170">
        <f>IF(Z35&lt;&gt;Z36,AG35,IF(E39&gt;G39,AG35-2000,AG35))</f>
        <v>10000</v>
      </c>
      <c r="AP36" s="171"/>
      <c r="AQ36" s="170">
        <f>IF(Z37&lt;&gt;Z36,AG37,IF(G35&gt;E35,AG37-2000,AG37))</f>
        <v>10000</v>
      </c>
      <c r="AR36" s="173">
        <f>AP38</f>
        <v>30000</v>
      </c>
      <c r="AS36" s="24">
        <f>RANK(AR36,AR34:AR37,1)</f>
        <v>1</v>
      </c>
      <c r="AT36" t="str">
        <f t="shared" si="17"/>
        <v>Niederlande</v>
      </c>
      <c r="AU36">
        <f t="shared" si="18"/>
        <v>0</v>
      </c>
      <c r="AV36">
        <f t="shared" si="19"/>
        <v>0</v>
      </c>
      <c r="AW36">
        <f t="shared" si="20"/>
        <v>0</v>
      </c>
      <c r="AX36" s="7"/>
      <c r="AY36" s="7"/>
      <c r="AZ36" s="7"/>
      <c r="BA36" s="111">
        <v>3</v>
      </c>
      <c r="BB36" s="119" t="e">
        <f>VLOOKUP(3,AS34:AT37,2,FALSE)</f>
        <v>#N/A</v>
      </c>
      <c r="BC36" s="112"/>
      <c r="BD36" s="96" t="e">
        <f>VLOOKUP(3,AS34:AW37,3,FALSE)</f>
        <v>#N/A</v>
      </c>
      <c r="BE36" s="96" t="e">
        <f>VLOOKUP(3,AS34:AW37,4,FALSE)</f>
        <v>#N/A</v>
      </c>
      <c r="BF36" s="10" t="s">
        <v>12</v>
      </c>
      <c r="BG36" s="96" t="e">
        <f>VLOOKUP(3,AS34:AW37,5,FALSE)</f>
        <v>#N/A</v>
      </c>
      <c r="BH36" s="7"/>
      <c r="BI36" s="7"/>
      <c r="BJ36" s="519">
        <v>6</v>
      </c>
      <c r="BK36" s="207" t="s">
        <v>188</v>
      </c>
      <c r="BL36" s="183" t="str">
        <f>BB45</f>
        <v>England</v>
      </c>
      <c r="BM36" s="184"/>
      <c r="BN36" s="55"/>
      <c r="BO36" s="10"/>
      <c r="BP36" s="55"/>
      <c r="BQ36" s="7"/>
      <c r="BR36" s="7"/>
      <c r="BS36" s="7"/>
      <c r="BT36" s="7"/>
      <c r="BU36" s="7"/>
      <c r="BV36" s="7"/>
      <c r="BW36" s="95" t="s">
        <v>321</v>
      </c>
      <c r="BX36" s="7"/>
      <c r="BY36" s="7"/>
      <c r="BZ36" s="7"/>
      <c r="CA36" s="7"/>
      <c r="CB36" s="7"/>
      <c r="CC36" s="7"/>
      <c r="CD36" s="7"/>
      <c r="CE36" s="7"/>
      <c r="CF36" s="7"/>
      <c r="CG36" s="7"/>
      <c r="CH36" s="7"/>
      <c r="CI36" s="7"/>
      <c r="CJ36" s="27"/>
      <c r="CK36" s="7"/>
      <c r="CL36" s="7"/>
      <c r="CM36" s="7"/>
      <c r="CN36" s="7"/>
      <c r="CO36" s="7"/>
    </row>
    <row r="37" spans="1:93" ht="18.75" customHeight="1" thickBot="1" x14ac:dyDescent="0.3">
      <c r="A37" s="7"/>
      <c r="B37" s="7"/>
      <c r="C37" s="477" t="str">
        <f>H34</f>
        <v>Island</v>
      </c>
      <c r="D37" s="33"/>
      <c r="E37" s="55"/>
      <c r="F37" s="10"/>
      <c r="G37" s="55"/>
      <c r="H37" s="13" t="str">
        <f>H35</f>
        <v>Ukraine</v>
      </c>
      <c r="I37" s="33"/>
      <c r="J37" s="7"/>
      <c r="K37" s="94" t="s">
        <v>284</v>
      </c>
      <c r="L37" s="14">
        <f t="shared" si="13"/>
        <v>0</v>
      </c>
      <c r="M37" s="60"/>
      <c r="N37" s="60">
        <f>IF($E37="",0,IF($E37&gt;$G37,3,IF($E37=$G37,1,0)))</f>
        <v>0</v>
      </c>
      <c r="O37" s="60"/>
      <c r="P37" s="60">
        <f>IF($G37="",0,IF($E37&gt;$G37,0,IF($E37=$G37,1,3)))</f>
        <v>0</v>
      </c>
      <c r="Q37" s="64"/>
      <c r="R37" s="64">
        <f>E37</f>
        <v>0</v>
      </c>
      <c r="S37" s="64"/>
      <c r="T37" s="64">
        <f>G37</f>
        <v>0</v>
      </c>
      <c r="U37" s="65"/>
      <c r="V37" s="65">
        <f>G37</f>
        <v>0</v>
      </c>
      <c r="W37" s="65"/>
      <c r="X37" s="65">
        <f>E37</f>
        <v>0</v>
      </c>
      <c r="Y37" s="7"/>
      <c r="Z37" s="62">
        <f>P40</f>
        <v>0</v>
      </c>
      <c r="AA37" s="63">
        <f>T40</f>
        <v>0</v>
      </c>
      <c r="AB37" s="66">
        <f>X40</f>
        <v>0</v>
      </c>
      <c r="AC37" s="68">
        <f>AA37-AB37</f>
        <v>0</v>
      </c>
      <c r="AD37" s="25">
        <f>IF(Z37&gt;Z34,-1,0)</f>
        <v>0</v>
      </c>
      <c r="AE37" s="25">
        <f>IF(Z37&gt;Z35,-1,0)</f>
        <v>0</v>
      </c>
      <c r="AF37" s="25">
        <f>IF(Z37&gt;Z36,-1,0)</f>
        <v>0</v>
      </c>
      <c r="AG37" s="170">
        <f>10000-(AJ37*1000+AM37*10+AK37)</f>
        <v>10000</v>
      </c>
      <c r="AH37" s="24">
        <f>RANK(AG37,AG34:AG37,1)</f>
        <v>1</v>
      </c>
      <c r="AI37" t="str">
        <f>H35</f>
        <v>Ukraine</v>
      </c>
      <c r="AJ37">
        <f t="shared" si="14"/>
        <v>0</v>
      </c>
      <c r="AK37">
        <f t="shared" si="15"/>
        <v>0</v>
      </c>
      <c r="AL37">
        <f t="shared" si="16"/>
        <v>0</v>
      </c>
      <c r="AM37">
        <f>AK37-AL37</f>
        <v>0</v>
      </c>
      <c r="AN37" s="170">
        <f>IF(Z34&lt;&gt;Z37,AG34,IF(E38&gt;G38,AG34-2000,AG34))</f>
        <v>10000</v>
      </c>
      <c r="AO37" s="170">
        <f>IF(Z35&lt;&gt;Z37,AG35,IF(E37&gt;G37,AG35-2000,AG35))</f>
        <v>10000</v>
      </c>
      <c r="AP37" s="170">
        <f>IF(Z36&lt;&gt;Z37,AG36,IF(E35&gt;G35,AG36-2000,AG36))</f>
        <v>10000</v>
      </c>
      <c r="AQ37" s="171"/>
      <c r="AR37" s="173">
        <f>AQ38</f>
        <v>30000</v>
      </c>
      <c r="AS37" s="24">
        <f>RANK(AR37,AR34:AR37,1)</f>
        <v>1</v>
      </c>
      <c r="AT37" t="str">
        <f t="shared" si="17"/>
        <v>Ukraine</v>
      </c>
      <c r="AU37">
        <f t="shared" si="18"/>
        <v>0</v>
      </c>
      <c r="AV37">
        <f t="shared" si="19"/>
        <v>0</v>
      </c>
      <c r="AW37">
        <f t="shared" si="20"/>
        <v>0</v>
      </c>
      <c r="AX37" s="7"/>
      <c r="AY37" s="7"/>
      <c r="AZ37" s="7"/>
      <c r="BA37" s="56">
        <v>4</v>
      </c>
      <c r="BB37" s="57" t="e">
        <f>VLOOKUP(4,AS34:AT37,2,FALSE)</f>
        <v>#N/A</v>
      </c>
      <c r="BC37" s="58"/>
      <c r="BD37" s="59" t="e">
        <f>VLOOKUP(4,AS34:AW37,3,FALSE)</f>
        <v>#N/A</v>
      </c>
      <c r="BE37" s="59" t="e">
        <f>VLOOKUP(4,AS34:AW37,4,FALSE)</f>
        <v>#N/A</v>
      </c>
      <c r="BF37" s="10" t="s">
        <v>12</v>
      </c>
      <c r="BG37" s="59" t="e">
        <f>VLOOKUP(4,AS34:AW37,5,FALSE)</f>
        <v>#N/A</v>
      </c>
      <c r="BH37" s="7"/>
      <c r="BI37" s="7"/>
      <c r="BJ37" s="524"/>
      <c r="BK37" s="102" t="s">
        <v>196</v>
      </c>
      <c r="BL37" s="107" t="e">
        <f>BB68</f>
        <v>#N/A</v>
      </c>
      <c r="BM37" s="112"/>
      <c r="BN37" s="55"/>
      <c r="BO37" s="7"/>
      <c r="BP37" s="55"/>
      <c r="BQ37" s="7"/>
      <c r="BR37" s="7"/>
      <c r="BS37" s="7"/>
      <c r="BT37" s="7"/>
      <c r="BU37" s="7"/>
      <c r="BV37" s="7"/>
      <c r="BW37" s="7"/>
      <c r="BX37" s="7"/>
      <c r="BY37" s="7"/>
      <c r="BZ37" s="7"/>
      <c r="CA37" s="7"/>
      <c r="CB37" s="7"/>
      <c r="CC37" s="7"/>
      <c r="CD37" s="7"/>
      <c r="CE37" s="7"/>
      <c r="CF37" s="7"/>
      <c r="CG37" s="7"/>
      <c r="CH37" s="7"/>
      <c r="CI37" s="7"/>
      <c r="CJ37" s="27"/>
      <c r="CK37" s="7"/>
      <c r="CL37" s="7"/>
      <c r="CM37" s="7"/>
      <c r="CN37" s="7"/>
      <c r="CO37" s="7"/>
    </row>
    <row r="38" spans="1:93" ht="18.75" customHeight="1" thickBot="1" x14ac:dyDescent="0.3">
      <c r="A38" s="7"/>
      <c r="B38" s="7"/>
      <c r="C38" s="18" t="str">
        <f>C34</f>
        <v>Österreich</v>
      </c>
      <c r="D38" s="32"/>
      <c r="E38" s="55"/>
      <c r="F38" s="10"/>
      <c r="G38" s="55"/>
      <c r="H38" s="18" t="str">
        <f>H35</f>
        <v>Ukraine</v>
      </c>
      <c r="I38" s="32"/>
      <c r="J38" s="7"/>
      <c r="K38" s="198" t="s">
        <v>285</v>
      </c>
      <c r="L38" s="14">
        <f t="shared" si="13"/>
        <v>0</v>
      </c>
      <c r="M38" s="60">
        <f>IF($E38="",0,IF($E38&gt;$G38,3,IF($E38=G38,1,0)))</f>
        <v>0</v>
      </c>
      <c r="N38" s="60"/>
      <c r="O38" s="60"/>
      <c r="P38" s="60">
        <f>IF($G38="",0,IF($E38&gt;$G38,0,IF($E38=$G38,1,3)))</f>
        <v>0</v>
      </c>
      <c r="Q38" s="64">
        <f>E38</f>
        <v>0</v>
      </c>
      <c r="R38" s="64"/>
      <c r="S38" s="64"/>
      <c r="T38" s="64">
        <f>G38</f>
        <v>0</v>
      </c>
      <c r="U38" s="65">
        <f>G38</f>
        <v>0</v>
      </c>
      <c r="V38" s="65"/>
      <c r="W38" s="65"/>
      <c r="X38" s="65">
        <f>E38</f>
        <v>0</v>
      </c>
      <c r="Y38" s="7"/>
      <c r="AG38" s="67"/>
      <c r="AH38" s="74"/>
      <c r="AI38" s="74"/>
      <c r="AJ38" s="74"/>
      <c r="AK38" s="74"/>
      <c r="AL38" s="74"/>
      <c r="AM38" s="74"/>
      <c r="AN38" s="174">
        <f>SUM(AN34:AN37)</f>
        <v>30000</v>
      </c>
      <c r="AO38" s="175">
        <f>SUM(AO34:AO37)</f>
        <v>30000</v>
      </c>
      <c r="AP38" s="175">
        <f>SUM(AP34:AP37)</f>
        <v>30000</v>
      </c>
      <c r="AQ38" s="175">
        <f>SUM(AQ34:AQ37)</f>
        <v>30000</v>
      </c>
      <c r="AR38" s="176"/>
      <c r="AS38" s="28"/>
      <c r="AT38" s="28"/>
      <c r="AX38" s="7"/>
      <c r="AY38" s="7"/>
      <c r="AZ38" s="7"/>
      <c r="BA38" s="26"/>
      <c r="BB38" s="7"/>
      <c r="BC38" s="7"/>
      <c r="BD38" s="7"/>
      <c r="BE38" s="7"/>
      <c r="BF38" s="7"/>
      <c r="BG38" s="7"/>
      <c r="BH38" s="7"/>
      <c r="BI38" s="7"/>
      <c r="BJ38" s="524"/>
      <c r="BK38" s="95" t="s">
        <v>312</v>
      </c>
      <c r="BL38" s="7"/>
      <c r="BM38" s="7"/>
      <c r="BN38" s="7"/>
      <c r="BO38" s="7"/>
      <c r="BP38" s="7"/>
      <c r="BQ38" s="7"/>
      <c r="BR38" s="232" t="s">
        <v>382</v>
      </c>
      <c r="BS38" s="107" t="str">
        <f>IF(BN41="","",IF(BP40="",IF(BN40&gt;BN41,BL40,BL41),IF(BP40&gt;BP41,BL40,BL41)))</f>
        <v/>
      </c>
      <c r="BT38" s="112"/>
      <c r="BU38" s="55"/>
      <c r="BV38" s="10"/>
      <c r="BW38" s="55"/>
      <c r="BX38" s="7"/>
      <c r="BY38" s="7"/>
      <c r="BZ38" s="7"/>
      <c r="CA38" s="7"/>
      <c r="CB38" s="7"/>
      <c r="CC38" s="7"/>
      <c r="CD38" s="7"/>
      <c r="CE38" s="7"/>
      <c r="CF38" s="7"/>
      <c r="CG38" s="7"/>
      <c r="CH38" s="7"/>
      <c r="CI38" s="7"/>
      <c r="CJ38" s="7"/>
      <c r="CK38" s="7"/>
      <c r="CL38" s="7"/>
      <c r="CM38" s="7"/>
      <c r="CN38" s="7"/>
      <c r="CO38" s="7"/>
    </row>
    <row r="39" spans="1:93" ht="18.75" customHeight="1" thickBot="1" x14ac:dyDescent="0.3">
      <c r="A39" s="7"/>
      <c r="B39" s="7"/>
      <c r="C39" s="477" t="str">
        <f>H34</f>
        <v>Island</v>
      </c>
      <c r="D39" s="33"/>
      <c r="E39" s="55"/>
      <c r="F39" s="10"/>
      <c r="G39" s="55"/>
      <c r="H39" s="13" t="str">
        <f>C35</f>
        <v>Niederlande</v>
      </c>
      <c r="I39" s="33"/>
      <c r="J39" s="7"/>
      <c r="K39" s="198" t="s">
        <v>286</v>
      </c>
      <c r="L39" s="14">
        <f t="shared" si="13"/>
        <v>0</v>
      </c>
      <c r="M39" s="60"/>
      <c r="N39" s="60">
        <f>IF($E39="",0,IF($E39&gt;$G39,3,IF($E39=$G39,1,0)))</f>
        <v>0</v>
      </c>
      <c r="O39" s="60">
        <f>IF($G39="",0,IF($E39&gt;$G39,0,IF($E39=$G39,1,3)))</f>
        <v>0</v>
      </c>
      <c r="P39" s="60"/>
      <c r="Q39" s="64"/>
      <c r="R39" s="64">
        <f>E39</f>
        <v>0</v>
      </c>
      <c r="S39" s="64">
        <f>G39</f>
        <v>0</v>
      </c>
      <c r="T39" s="64"/>
      <c r="U39" s="65"/>
      <c r="V39" s="65">
        <f>G39</f>
        <v>0</v>
      </c>
      <c r="W39" s="65">
        <f>E39</f>
        <v>0</v>
      </c>
      <c r="X39" s="65"/>
      <c r="Y39" s="7"/>
      <c r="Z39" s="67" t="s">
        <v>30</v>
      </c>
      <c r="AA39" s="67"/>
      <c r="AB39" s="67"/>
      <c r="AC39" s="67"/>
      <c r="AD39" s="67"/>
      <c r="AE39" s="67"/>
      <c r="AF39" s="67"/>
      <c r="AG39" s="67" t="b">
        <f>OR(AG34=AG35,AG34=AG36,AG34=AG37,AG35=AG36,AG35=AG37,AG36=AG37)</f>
        <v>1</v>
      </c>
      <c r="AH39" s="74"/>
      <c r="AI39" s="74"/>
      <c r="AJ39" s="74"/>
      <c r="AK39" s="74"/>
      <c r="AL39" s="74"/>
      <c r="AM39" s="74"/>
      <c r="AN39" s="67" t="s">
        <v>34</v>
      </c>
      <c r="AO39" s="67"/>
      <c r="AP39" s="67"/>
      <c r="AQ39" s="67"/>
      <c r="AR39" s="67" t="b">
        <f>OR(AR34=AR35,AR34=AR36,AR34=AR37,AR35=AR36,AR35=AR37,AR36=AR37)</f>
        <v>1</v>
      </c>
      <c r="AX39" s="7"/>
      <c r="AY39" s="7"/>
      <c r="AZ39" s="7"/>
      <c r="BA39" s="26"/>
      <c r="BB39" s="7"/>
      <c r="BC39" s="7"/>
      <c r="BD39" s="7"/>
      <c r="BE39" s="7"/>
      <c r="BF39" s="7"/>
      <c r="BG39" s="7"/>
      <c r="BH39" s="7"/>
      <c r="BI39" s="7"/>
      <c r="BJ39" s="524"/>
      <c r="BK39" s="7"/>
      <c r="BL39" s="7"/>
      <c r="BM39" s="7"/>
      <c r="BN39" s="7"/>
      <c r="BO39" s="7"/>
      <c r="BP39" s="7"/>
      <c r="BQ39" s="7"/>
      <c r="BR39" s="232" t="s">
        <v>383</v>
      </c>
      <c r="BS39" s="107" t="str">
        <f>IF(BN37="","",IF(BP36="",IF(BN36&gt;BN37,BL36,BL37),IF(BP36&gt;BP37,BL36,BL37)))</f>
        <v/>
      </c>
      <c r="BT39" s="112"/>
      <c r="BU39" s="55"/>
      <c r="BV39" s="7"/>
      <c r="BW39" s="55"/>
      <c r="BX39" s="7"/>
      <c r="BY39" s="7"/>
      <c r="BZ39" s="7"/>
      <c r="CA39" s="7"/>
      <c r="CB39" s="7"/>
      <c r="CC39" s="7"/>
      <c r="CD39" s="7"/>
      <c r="CE39" s="7"/>
      <c r="CF39" s="7"/>
      <c r="CG39" s="7"/>
      <c r="CH39" s="7"/>
      <c r="CI39" s="7"/>
      <c r="CJ39" s="7"/>
      <c r="CK39" s="7"/>
      <c r="CL39" s="7"/>
      <c r="CM39" s="7"/>
      <c r="CN39" s="7"/>
      <c r="CO39" s="7"/>
    </row>
    <row r="40" spans="1:93" ht="18.75" customHeight="1" thickBot="1" x14ac:dyDescent="0.3">
      <c r="A40" s="7"/>
      <c r="B40" s="7"/>
      <c r="C40" s="26" t="str">
        <f>IF(G39="","",IF(AR39=TRUE,"Achtung: Fehler in Tabelle! Offizielles Resultat anpassen mit Überschreiben in Tabelle",""))</f>
        <v/>
      </c>
      <c r="D40" s="7"/>
      <c r="E40" s="8"/>
      <c r="F40" s="7"/>
      <c r="G40" s="8"/>
      <c r="H40" s="7"/>
      <c r="I40" s="7"/>
      <c r="J40" s="7"/>
      <c r="K40" s="44"/>
      <c r="L40" s="7"/>
      <c r="M40" s="9">
        <f t="shared" ref="M40:X40" si="21">SUM(M34:M39)</f>
        <v>0</v>
      </c>
      <c r="N40" s="9">
        <f t="shared" si="21"/>
        <v>0</v>
      </c>
      <c r="O40" s="9">
        <f t="shared" si="21"/>
        <v>0</v>
      </c>
      <c r="P40" s="9">
        <f t="shared" si="21"/>
        <v>0</v>
      </c>
      <c r="Q40" s="9">
        <f t="shared" si="21"/>
        <v>0</v>
      </c>
      <c r="R40" s="9">
        <f t="shared" si="21"/>
        <v>0</v>
      </c>
      <c r="S40" s="9">
        <f t="shared" si="21"/>
        <v>0</v>
      </c>
      <c r="T40" s="9">
        <f t="shared" si="21"/>
        <v>0</v>
      </c>
      <c r="U40" s="9">
        <f t="shared" si="21"/>
        <v>0</v>
      </c>
      <c r="V40" s="9">
        <f t="shared" si="21"/>
        <v>0</v>
      </c>
      <c r="W40" s="9">
        <f t="shared" si="21"/>
        <v>0</v>
      </c>
      <c r="X40" s="9">
        <f t="shared" si="21"/>
        <v>0</v>
      </c>
      <c r="Y40" s="7"/>
      <c r="Z40" s="7"/>
      <c r="AA40" s="7"/>
      <c r="AB40" s="7"/>
      <c r="AC40" s="7"/>
      <c r="AD40" s="7"/>
      <c r="AE40" s="7"/>
      <c r="AF40" s="7"/>
      <c r="AG40" s="177" t="s">
        <v>251</v>
      </c>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519">
        <v>5</v>
      </c>
      <c r="BK40" s="204" t="s">
        <v>193</v>
      </c>
      <c r="BL40" s="183" t="str">
        <f>BB56</f>
        <v>Polen</v>
      </c>
      <c r="BM40" s="184"/>
      <c r="BN40" s="55"/>
      <c r="BO40" s="10"/>
      <c r="BP40" s="55"/>
      <c r="BQ40" s="7"/>
      <c r="BR40" s="95" t="s">
        <v>319</v>
      </c>
      <c r="BS40" s="7"/>
      <c r="BT40" s="7"/>
      <c r="BU40" s="7"/>
      <c r="BV40" s="7"/>
      <c r="BW40" s="7"/>
      <c r="BX40" s="7"/>
      <c r="BY40" s="7"/>
      <c r="BZ40" s="7"/>
      <c r="CA40" s="7"/>
      <c r="CB40" s="7"/>
      <c r="CC40" s="7"/>
      <c r="CD40" s="7"/>
      <c r="CE40" s="7"/>
      <c r="CF40" s="7"/>
      <c r="CG40" s="7"/>
      <c r="CH40" s="7"/>
      <c r="CI40" s="7"/>
      <c r="CJ40" s="7"/>
      <c r="CK40" s="7"/>
      <c r="CL40" s="7"/>
      <c r="CM40" s="7"/>
      <c r="CN40" s="7"/>
      <c r="CO40" s="7"/>
    </row>
    <row r="41" spans="1:93" ht="18.75" customHeight="1" thickBot="1" x14ac:dyDescent="0.3">
      <c r="A41" s="7"/>
      <c r="B41" s="7"/>
      <c r="C41" s="7"/>
      <c r="D41" s="7"/>
      <c r="E41" s="8"/>
      <c r="F41" s="7"/>
      <c r="G41" s="8"/>
      <c r="H41" s="7"/>
      <c r="I41" s="7"/>
      <c r="J41" s="7"/>
      <c r="K41" s="44"/>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524"/>
      <c r="BK41" s="581" t="e">
        <f>"3"&amp;BD89</f>
        <v>#N/A</v>
      </c>
      <c r="BL41" s="579" t="e">
        <f>BB89</f>
        <v>#N/A</v>
      </c>
      <c r="BM41" s="580"/>
      <c r="BN41" s="55"/>
      <c r="BO41" s="7"/>
      <c r="BP41" s="55"/>
      <c r="BQ41" s="7"/>
      <c r="BR41" s="7"/>
      <c r="BS41" s="7"/>
      <c r="BT41" s="7"/>
      <c r="BU41" s="7"/>
      <c r="BV41" s="7"/>
      <c r="BW41" s="7"/>
      <c r="BX41" s="7"/>
      <c r="BY41" s="7"/>
      <c r="BZ41" s="7"/>
      <c r="CA41" s="7"/>
      <c r="CB41" s="7"/>
      <c r="CC41" s="7"/>
      <c r="CD41" s="7"/>
      <c r="CE41" s="7"/>
      <c r="CF41" s="7"/>
      <c r="CG41" s="7"/>
      <c r="CH41" s="7"/>
      <c r="CI41" s="7"/>
      <c r="CJ41" s="7"/>
      <c r="CK41" s="7"/>
      <c r="CL41" s="7"/>
      <c r="CM41" s="7"/>
      <c r="CN41" s="7"/>
      <c r="CO41" s="7"/>
    </row>
    <row r="42" spans="1:93" ht="18.75" customHeight="1" thickBot="1" x14ac:dyDescent="0.3">
      <c r="A42" s="7"/>
      <c r="B42" s="7"/>
      <c r="C42" s="30"/>
      <c r="D42" s="7"/>
      <c r="E42" s="8"/>
      <c r="F42" s="7"/>
      <c r="G42" s="8"/>
      <c r="H42" s="7"/>
      <c r="I42" s="7"/>
      <c r="J42" s="7"/>
      <c r="K42" s="44"/>
      <c r="L42" s="7"/>
      <c r="M42" s="7"/>
      <c r="N42" s="7"/>
      <c r="O42" s="7"/>
      <c r="P42" s="7"/>
      <c r="Q42" s="7"/>
      <c r="R42" s="7"/>
      <c r="S42" s="7"/>
      <c r="T42" s="7"/>
      <c r="U42" s="7"/>
      <c r="V42" s="7"/>
      <c r="W42" s="7"/>
      <c r="X42" s="7"/>
      <c r="Y42" s="7"/>
      <c r="Z42" s="7"/>
      <c r="AA42" s="7"/>
      <c r="AB42" s="7"/>
      <c r="AC42" s="7"/>
      <c r="AD42" s="14"/>
      <c r="AE42" s="7"/>
      <c r="AF42" s="7"/>
      <c r="AG42" s="7"/>
      <c r="AH42" s="29"/>
      <c r="AI42" s="7"/>
      <c r="AJ42" s="7"/>
      <c r="AK42" s="7"/>
      <c r="AL42" s="7"/>
      <c r="AM42" s="7"/>
      <c r="AN42" s="14"/>
      <c r="AO42" s="7"/>
      <c r="AP42" s="7"/>
      <c r="AQ42" s="7"/>
      <c r="AR42" s="7"/>
      <c r="AS42" s="29"/>
      <c r="AT42" s="7"/>
      <c r="AU42" s="7"/>
      <c r="AV42" s="7"/>
      <c r="AW42" s="7"/>
      <c r="AX42" s="7"/>
      <c r="AY42" s="7"/>
      <c r="AZ42" s="7"/>
      <c r="BA42" s="7"/>
      <c r="BB42" s="30"/>
      <c r="BC42" s="7"/>
      <c r="BD42" s="9"/>
      <c r="BE42" s="7"/>
      <c r="BF42" s="11"/>
      <c r="BG42" s="7"/>
      <c r="BH42" s="7"/>
      <c r="BI42" s="7"/>
      <c r="BJ42" s="524"/>
      <c r="BK42" s="95" t="s">
        <v>313</v>
      </c>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row>
    <row r="43" spans="1:93" ht="18.75" customHeight="1" thickBot="1" x14ac:dyDescent="0.3">
      <c r="A43" s="7"/>
      <c r="B43" s="7"/>
      <c r="C43" s="193" t="s">
        <v>63</v>
      </c>
      <c r="D43" s="38"/>
      <c r="E43" s="8"/>
      <c r="F43" s="7"/>
      <c r="G43" s="8"/>
      <c r="H43" s="7"/>
      <c r="I43" s="7"/>
      <c r="J43" s="7"/>
      <c r="K43" s="30" t="s">
        <v>373</v>
      </c>
      <c r="L43" s="7"/>
      <c r="M43" s="7" t="s">
        <v>4</v>
      </c>
      <c r="N43" s="7"/>
      <c r="O43" s="7"/>
      <c r="P43" s="7"/>
      <c r="Q43" s="7" t="s">
        <v>6</v>
      </c>
      <c r="R43" s="7"/>
      <c r="S43" s="7"/>
      <c r="T43" s="7"/>
      <c r="U43" s="7" t="s">
        <v>7</v>
      </c>
      <c r="V43" s="7"/>
      <c r="W43" s="7"/>
      <c r="X43" s="7"/>
      <c r="Y43" s="7"/>
      <c r="Z43" s="7" t="s">
        <v>4</v>
      </c>
      <c r="AA43" s="7" t="s">
        <v>5</v>
      </c>
      <c r="AB43" s="7"/>
      <c r="AC43" s="7"/>
      <c r="AD43" s="14" t="s">
        <v>9</v>
      </c>
      <c r="AE43" s="7"/>
      <c r="AF43" s="7"/>
      <c r="AG43" s="7"/>
      <c r="AH43" s="29" t="s">
        <v>32</v>
      </c>
      <c r="AI43" s="7"/>
      <c r="AJ43" s="7"/>
      <c r="AK43" s="7"/>
      <c r="AL43" s="7"/>
      <c r="AM43" s="7"/>
      <c r="AN43" s="14" t="s">
        <v>35</v>
      </c>
      <c r="AO43" s="7"/>
      <c r="AP43" s="7"/>
      <c r="AQ43" s="7"/>
      <c r="AR43" s="7"/>
      <c r="AS43" s="29" t="s">
        <v>33</v>
      </c>
      <c r="AT43" s="7"/>
      <c r="AU43" s="7"/>
      <c r="AV43" s="7"/>
      <c r="AW43" s="7"/>
      <c r="AX43" s="7"/>
      <c r="AY43" s="7"/>
      <c r="AZ43" s="7"/>
      <c r="BA43" s="7"/>
      <c r="BB43" s="30" t="s">
        <v>10</v>
      </c>
      <c r="BC43" s="7"/>
      <c r="BD43" s="9" t="s">
        <v>4</v>
      </c>
      <c r="BE43" s="7"/>
      <c r="BF43" s="11" t="s">
        <v>5</v>
      </c>
      <c r="BG43" s="7"/>
      <c r="BH43" s="7"/>
      <c r="BI43" s="7"/>
      <c r="BJ43" s="524"/>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row>
    <row r="44" spans="1:93" ht="18.75" customHeight="1" thickBot="1" x14ac:dyDescent="0.3">
      <c r="A44" s="7"/>
      <c r="B44" s="7"/>
      <c r="C44" s="7"/>
      <c r="D44" s="7"/>
      <c r="E44" s="8"/>
      <c r="F44" s="7"/>
      <c r="G44" s="8"/>
      <c r="H44" s="7"/>
      <c r="I44" s="7"/>
      <c r="J44" s="7"/>
      <c r="K44" s="44"/>
      <c r="L44" s="7"/>
      <c r="M44" s="7" t="s">
        <v>0</v>
      </c>
      <c r="N44" s="7" t="s">
        <v>1</v>
      </c>
      <c r="O44" s="7" t="s">
        <v>2</v>
      </c>
      <c r="P44" s="7" t="s">
        <v>3</v>
      </c>
      <c r="Q44" s="7" t="s">
        <v>0</v>
      </c>
      <c r="R44" s="7" t="s">
        <v>1</v>
      </c>
      <c r="S44" s="7" t="s">
        <v>2</v>
      </c>
      <c r="T44" s="7" t="s">
        <v>3</v>
      </c>
      <c r="U44" s="7" t="s">
        <v>0</v>
      </c>
      <c r="V44" s="7" t="s">
        <v>1</v>
      </c>
      <c r="W44" s="7" t="s">
        <v>2</v>
      </c>
      <c r="X44" s="7" t="s">
        <v>3</v>
      </c>
      <c r="Y44" s="7"/>
      <c r="Z44" s="7" t="s">
        <v>8</v>
      </c>
      <c r="AA44" s="7"/>
      <c r="AB44" s="7"/>
      <c r="AC44" s="7"/>
      <c r="AD44" s="14"/>
      <c r="AE44" s="7"/>
      <c r="AF44" s="7"/>
      <c r="AG44" s="7"/>
      <c r="AH44" s="29" t="s">
        <v>31</v>
      </c>
      <c r="AI44" s="7"/>
      <c r="AJ44" s="7"/>
      <c r="AK44" s="7"/>
      <c r="AL44" s="7"/>
      <c r="AM44" s="7"/>
      <c r="AN44" s="7" t="str">
        <f>AI45</f>
        <v>England</v>
      </c>
      <c r="AO44" s="7" t="str">
        <f>AI46</f>
        <v>Kroatien</v>
      </c>
      <c r="AP44" s="7" t="str">
        <f>AI47</f>
        <v>Bosnien</v>
      </c>
      <c r="AQ44" s="7" t="str">
        <f>AI48</f>
        <v>Tschechien</v>
      </c>
      <c r="AR44" s="7"/>
      <c r="AS44" s="29" t="s">
        <v>31</v>
      </c>
      <c r="AT44" s="7"/>
      <c r="AU44" s="7"/>
      <c r="AV44" s="7"/>
      <c r="AW44" s="7"/>
      <c r="AX44" s="7"/>
      <c r="AY44" s="7"/>
      <c r="AZ44" s="7"/>
      <c r="BA44" s="7"/>
      <c r="BB44" s="7"/>
      <c r="BC44" s="7"/>
      <c r="BD44" s="7"/>
      <c r="BE44" s="7"/>
      <c r="BF44" s="7"/>
      <c r="BG44" s="7"/>
      <c r="BH44" s="7"/>
      <c r="BI44" s="7"/>
      <c r="BJ44" s="525"/>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7"/>
    </row>
    <row r="45" spans="1:93" ht="18.75" customHeight="1" thickBot="1" x14ac:dyDescent="0.3">
      <c r="A45" s="7"/>
      <c r="B45" s="7"/>
      <c r="C45" s="193" t="s">
        <v>64</v>
      </c>
      <c r="D45" s="38"/>
      <c r="E45" s="55"/>
      <c r="F45" s="10"/>
      <c r="G45" s="55"/>
      <c r="H45" s="37" t="s">
        <v>170</v>
      </c>
      <c r="I45" s="38"/>
      <c r="J45" s="7"/>
      <c r="K45" s="94" t="s">
        <v>287</v>
      </c>
      <c r="L45" s="14">
        <f t="shared" ref="L45:L50" si="22">IF(E45-G45&gt;0,1,IF(G45=E45,0,-1))</f>
        <v>0</v>
      </c>
      <c r="M45" s="60">
        <f>IF($E45="",0,IF($E45&gt;$G45,3,IF($E45=G45,1,0)))</f>
        <v>0</v>
      </c>
      <c r="N45" s="60">
        <f>IF($G45="",0,IF($E45&gt;$G45,0,IF($E45=G45,1,3)))</f>
        <v>0</v>
      </c>
      <c r="O45" s="61"/>
      <c r="P45" s="61"/>
      <c r="Q45" s="64">
        <f>E45</f>
        <v>0</v>
      </c>
      <c r="R45" s="64">
        <f>G45</f>
        <v>0</v>
      </c>
      <c r="S45" s="64"/>
      <c r="T45" s="64"/>
      <c r="U45" s="65">
        <f>G45</f>
        <v>0</v>
      </c>
      <c r="V45" s="65">
        <f>E45</f>
        <v>0</v>
      </c>
      <c r="W45" s="65"/>
      <c r="X45" s="65"/>
      <c r="Y45" s="7"/>
      <c r="Z45" s="62">
        <f>M51</f>
        <v>0</v>
      </c>
      <c r="AA45" s="63">
        <f>Q51</f>
        <v>0</v>
      </c>
      <c r="AB45" s="66">
        <f>U51</f>
        <v>0</v>
      </c>
      <c r="AC45" s="68">
        <f>AA45-AB45</f>
        <v>0</v>
      </c>
      <c r="AD45" s="25">
        <f>IF(Z45&gt;Z46,-1,0)</f>
        <v>0</v>
      </c>
      <c r="AE45" s="25">
        <f>IF(Z45&gt;Z47,-1,0)</f>
        <v>0</v>
      </c>
      <c r="AF45" s="25">
        <f>IF(Z45&gt;Z48,-1,0)</f>
        <v>0</v>
      </c>
      <c r="AG45" s="170">
        <f>10000-(AJ45*1000+AM45*10+AK45)</f>
        <v>10000</v>
      </c>
      <c r="AH45" s="24">
        <f>RANK(AG45,AG45:AG48,1)</f>
        <v>1</v>
      </c>
      <c r="AI45" t="str">
        <f>C45</f>
        <v>England</v>
      </c>
      <c r="AJ45">
        <f t="shared" ref="AJ45:AJ48" si="23">Z45</f>
        <v>0</v>
      </c>
      <c r="AK45">
        <f t="shared" ref="AK45:AK48" si="24">AA45</f>
        <v>0</v>
      </c>
      <c r="AL45">
        <f t="shared" ref="AL45:AL48" si="25">AB45</f>
        <v>0</v>
      </c>
      <c r="AM45">
        <f>AK45-AL45</f>
        <v>0</v>
      </c>
      <c r="AN45" s="171"/>
      <c r="AO45" s="170">
        <f>IF(Z46&lt;&gt;Z45,AG46,IF(G45&gt;E45,AG46-2000,AG46))</f>
        <v>10000</v>
      </c>
      <c r="AP45" s="170">
        <f>IF(Z47&lt;&gt;Z45,AG47,IF(G47&gt;E47,AG47-2000,AG47))</f>
        <v>10000</v>
      </c>
      <c r="AQ45" s="170">
        <f>IF(Z48&lt;&gt;Z45,AG48,IF(G49&gt;E49,AG48-2000,AG48))</f>
        <v>10000</v>
      </c>
      <c r="AR45" s="172">
        <f>AN49</f>
        <v>30000</v>
      </c>
      <c r="AS45" s="24">
        <f>RANK(AR45,AR45:AR48,1)</f>
        <v>1</v>
      </c>
      <c r="AT45" t="str">
        <f t="shared" ref="AT45:AT48" si="26">AI45</f>
        <v>England</v>
      </c>
      <c r="AU45">
        <f t="shared" ref="AU45:AU48" si="27">AJ45</f>
        <v>0</v>
      </c>
      <c r="AV45">
        <f t="shared" ref="AV45:AV48" si="28">AK45</f>
        <v>0</v>
      </c>
      <c r="AW45">
        <f t="shared" ref="AW45:AW48" si="29">AL45</f>
        <v>0</v>
      </c>
      <c r="AX45" s="7"/>
      <c r="AY45" s="7"/>
      <c r="AZ45" s="7"/>
      <c r="BA45" s="39">
        <v>1</v>
      </c>
      <c r="BB45" s="37" t="str">
        <f>VLOOKUP(1,AS45:AT48,2,FALSE)</f>
        <v>England</v>
      </c>
      <c r="BC45" s="38"/>
      <c r="BD45" s="40">
        <f>VLOOKUP(1,AS45:AW48,3,FALSE)</f>
        <v>0</v>
      </c>
      <c r="BE45" s="41">
        <f>VLOOKUP(1,AS45:AW48,4,FALSE)</f>
        <v>0</v>
      </c>
      <c r="BF45" s="10" t="s">
        <v>12</v>
      </c>
      <c r="BG45" s="41">
        <f>VLOOKUP(1,AS45:AW48,5,FALSE)</f>
        <v>0</v>
      </c>
      <c r="BH45" s="52" t="s">
        <v>24</v>
      </c>
      <c r="BI45" s="7"/>
      <c r="BJ45" s="524"/>
      <c r="BK45" s="486" t="s">
        <v>356</v>
      </c>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row>
    <row r="46" spans="1:93" ht="18.75" customHeight="1" thickBot="1" x14ac:dyDescent="0.3">
      <c r="A46" s="7"/>
      <c r="B46" s="7"/>
      <c r="C46" s="475" t="str">
        <f>$BL$48</f>
        <v>Bosnien</v>
      </c>
      <c r="D46" s="474"/>
      <c r="E46" s="55"/>
      <c r="F46" s="10"/>
      <c r="G46" s="55"/>
      <c r="H46" s="92" t="s">
        <v>184</v>
      </c>
      <c r="I46" s="93"/>
      <c r="J46" s="7"/>
      <c r="K46" s="94" t="s">
        <v>288</v>
      </c>
      <c r="L46" s="14">
        <f t="shared" si="22"/>
        <v>0</v>
      </c>
      <c r="M46" s="60"/>
      <c r="N46" s="60"/>
      <c r="O46" s="60">
        <f>IF($E46="",0,IF($E46&gt;$G46,3,IF($E46=$G46,1,0)))</f>
        <v>0</v>
      </c>
      <c r="P46" s="60">
        <f>IF($G46="",0,IF($E46&gt;$G46,0,IF($E46=$G46,1,3)))</f>
        <v>0</v>
      </c>
      <c r="Q46" s="64"/>
      <c r="R46" s="64"/>
      <c r="S46" s="64">
        <f>E46</f>
        <v>0</v>
      </c>
      <c r="T46" s="64">
        <f>G46</f>
        <v>0</v>
      </c>
      <c r="U46" s="65"/>
      <c r="V46" s="65"/>
      <c r="W46" s="65">
        <f>G46</f>
        <v>0</v>
      </c>
      <c r="X46" s="65">
        <f>E46</f>
        <v>0</v>
      </c>
      <c r="Y46" s="7"/>
      <c r="Z46" s="62">
        <f>N51</f>
        <v>0</v>
      </c>
      <c r="AA46" s="63">
        <f>R51</f>
        <v>0</v>
      </c>
      <c r="AB46" s="66">
        <f>V51</f>
        <v>0</v>
      </c>
      <c r="AC46" s="68">
        <f>AA46-AB46</f>
        <v>0</v>
      </c>
      <c r="AD46" s="25">
        <f>IF(Z46&gt;Z45,-1,0)</f>
        <v>0</v>
      </c>
      <c r="AE46" s="25">
        <f>IF(Z46&gt;Z47,-1,0)</f>
        <v>0</v>
      </c>
      <c r="AF46" s="25">
        <f>IF(Z46&gt;Z48,-1,0)</f>
        <v>0</v>
      </c>
      <c r="AG46" s="170">
        <f>10000-(AJ46*1000+AM46*10+AK46)</f>
        <v>10000</v>
      </c>
      <c r="AH46" s="24">
        <f>RANK(AG46,AG45:AG48,1)</f>
        <v>1</v>
      </c>
      <c r="AI46" t="str">
        <f>H45</f>
        <v>Kroatien</v>
      </c>
      <c r="AJ46">
        <f t="shared" si="23"/>
        <v>0</v>
      </c>
      <c r="AK46">
        <f t="shared" si="24"/>
        <v>0</v>
      </c>
      <c r="AL46">
        <f t="shared" si="25"/>
        <v>0</v>
      </c>
      <c r="AM46">
        <f>AK46-AL46</f>
        <v>0</v>
      </c>
      <c r="AN46" s="170">
        <f>IF(Z45&lt;&gt;Z46,AG45,IF(E45&gt;G45,AG45-2000,AG45))</f>
        <v>10000</v>
      </c>
      <c r="AO46" s="171"/>
      <c r="AP46" s="170">
        <f>IF(Z46&lt;&gt;Z47,AG47,IF(G50&gt;E50,AG47-2000,AG47))</f>
        <v>10000</v>
      </c>
      <c r="AQ46" s="170">
        <f>IF(Z48&lt;&gt;Z46,AG48,IF(G48&gt;E48,AG48-2000,AG48))</f>
        <v>10000</v>
      </c>
      <c r="AR46" s="173">
        <f>AO49</f>
        <v>30000</v>
      </c>
      <c r="AS46" s="24">
        <f>RANK(AR46,AR45:AR48,1)</f>
        <v>1</v>
      </c>
      <c r="AT46" t="str">
        <f t="shared" si="26"/>
        <v>Kroatien</v>
      </c>
      <c r="AU46">
        <f t="shared" si="27"/>
        <v>0</v>
      </c>
      <c r="AV46">
        <f t="shared" si="28"/>
        <v>0</v>
      </c>
      <c r="AW46">
        <f t="shared" si="29"/>
        <v>0</v>
      </c>
      <c r="AX46" s="7"/>
      <c r="AY46" s="7"/>
      <c r="AZ46" s="7"/>
      <c r="BA46" s="39">
        <v>2</v>
      </c>
      <c r="BB46" s="37" t="e">
        <f>VLOOKUP(2,AS45:AT48,2,FALSE)</f>
        <v>#N/A</v>
      </c>
      <c r="BC46" s="38"/>
      <c r="BD46" s="40" t="e">
        <f>VLOOKUP(2,AS45:AW48,3,FALSE)</f>
        <v>#N/A</v>
      </c>
      <c r="BE46" s="41" t="e">
        <f>VLOOKUP(2,AS45:AW48,4,FALSE)</f>
        <v>#N/A</v>
      </c>
      <c r="BF46" s="10" t="s">
        <v>12</v>
      </c>
      <c r="BG46" s="41" t="e">
        <f>VLOOKUP(2,AS45:AW48,5,FALSE)</f>
        <v>#N/A</v>
      </c>
      <c r="BH46" s="52" t="s">
        <v>25</v>
      </c>
      <c r="BI46" s="7"/>
      <c r="BJ46" s="524"/>
      <c r="BK46" s="495" t="s">
        <v>355</v>
      </c>
      <c r="BL46" s="484"/>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row>
    <row r="47" spans="1:93" ht="18.75" customHeight="1" thickBot="1" x14ac:dyDescent="0.3">
      <c r="A47" s="7"/>
      <c r="B47" s="7"/>
      <c r="C47" s="37" t="str">
        <f>C45</f>
        <v>England</v>
      </c>
      <c r="D47" s="38"/>
      <c r="E47" s="55"/>
      <c r="F47" s="10"/>
      <c r="G47" s="55"/>
      <c r="H47" s="479" t="str">
        <f>C46</f>
        <v>Bosnien</v>
      </c>
      <c r="I47" s="38"/>
      <c r="J47" s="7"/>
      <c r="K47" s="94" t="s">
        <v>289</v>
      </c>
      <c r="L47" s="14">
        <f t="shared" si="22"/>
        <v>0</v>
      </c>
      <c r="M47" s="60">
        <f>IF($E47="",0,IF($E47&gt;$G47,3,IF($E47=G47,1,0)))</f>
        <v>0</v>
      </c>
      <c r="N47" s="60"/>
      <c r="O47" s="60">
        <f>IF($G47="",0,IF($E47&gt;$G47,0,IF($E47=$G47,1,3)))</f>
        <v>0</v>
      </c>
      <c r="P47" s="60"/>
      <c r="Q47" s="64">
        <f>E47</f>
        <v>0</v>
      </c>
      <c r="R47" s="64"/>
      <c r="S47" s="64">
        <f>G47</f>
        <v>0</v>
      </c>
      <c r="T47" s="64"/>
      <c r="U47" s="65">
        <f>G47</f>
        <v>0</v>
      </c>
      <c r="V47" s="65"/>
      <c r="W47" s="65">
        <f>E47</f>
        <v>0</v>
      </c>
      <c r="X47" s="65"/>
      <c r="Y47" s="7"/>
      <c r="Z47" s="62">
        <f>O51</f>
        <v>0</v>
      </c>
      <c r="AA47" s="63">
        <f>S51</f>
        <v>0</v>
      </c>
      <c r="AB47" s="66">
        <f>W51</f>
        <v>0</v>
      </c>
      <c r="AC47" s="68">
        <f>AA47-AB47</f>
        <v>0</v>
      </c>
      <c r="AD47" s="25">
        <f>IF(Z47&gt;Z45,-1,0)</f>
        <v>0</v>
      </c>
      <c r="AE47" s="25">
        <f>IF(Z47&gt;Z46,-1,0)</f>
        <v>0</v>
      </c>
      <c r="AF47" s="25">
        <f>IF(Z47&gt;Z48,-1,0)</f>
        <v>0</v>
      </c>
      <c r="AG47" s="170">
        <f>10000-(AJ47*1000+AM47*10+AK47)</f>
        <v>10000</v>
      </c>
      <c r="AH47" s="24">
        <f>RANK(AG47,AG45:AG48,1)</f>
        <v>1</v>
      </c>
      <c r="AI47" t="str">
        <f>C46</f>
        <v>Bosnien</v>
      </c>
      <c r="AJ47">
        <f t="shared" si="23"/>
        <v>0</v>
      </c>
      <c r="AK47">
        <f t="shared" si="24"/>
        <v>0</v>
      </c>
      <c r="AL47">
        <f t="shared" si="25"/>
        <v>0</v>
      </c>
      <c r="AM47">
        <f>AK47-AL47</f>
        <v>0</v>
      </c>
      <c r="AN47" s="170">
        <f>IF(Z45&lt;&gt;Z47,AG45,IF(E47&gt;G47,AG45-2000,AG45))</f>
        <v>10000</v>
      </c>
      <c r="AO47" s="170">
        <f>IF(Z46&lt;&gt;Z47,AG46,IF(E50&gt;G50,AG46-2000,AG46))</f>
        <v>10000</v>
      </c>
      <c r="AP47" s="171"/>
      <c r="AQ47" s="170">
        <f>IF(Z48&lt;&gt;Z47,AG48,IF(G46&gt;E46,AG48-2000,AG48))</f>
        <v>10000</v>
      </c>
      <c r="AR47" s="173">
        <f>AP49</f>
        <v>30000</v>
      </c>
      <c r="AS47" s="24">
        <f>RANK(AR47,AR45:AR48,1)</f>
        <v>1</v>
      </c>
      <c r="AT47" t="str">
        <f t="shared" si="26"/>
        <v>Bosnien</v>
      </c>
      <c r="AU47">
        <f t="shared" si="27"/>
        <v>0</v>
      </c>
      <c r="AV47">
        <f t="shared" si="28"/>
        <v>0</v>
      </c>
      <c r="AW47">
        <f t="shared" si="29"/>
        <v>0</v>
      </c>
      <c r="AX47" s="7"/>
      <c r="AY47" s="7"/>
      <c r="AZ47" s="7"/>
      <c r="BA47" s="111">
        <v>3</v>
      </c>
      <c r="BB47" s="119" t="e">
        <f>VLOOKUP(3,AS45:AT48,2,FALSE)</f>
        <v>#N/A</v>
      </c>
      <c r="BC47" s="112"/>
      <c r="BD47" s="96" t="e">
        <f>VLOOKUP(3,AS45:AW48,3,FALSE)</f>
        <v>#N/A</v>
      </c>
      <c r="BE47" s="96" t="e">
        <f>VLOOKUP(3,AS45:AW48,4,FALSE)</f>
        <v>#N/A</v>
      </c>
      <c r="BF47" s="10" t="s">
        <v>12</v>
      </c>
      <c r="BG47" s="96" t="e">
        <f>VLOOKUP(3,AS45:AW48,5,FALSE)</f>
        <v>#N/A</v>
      </c>
      <c r="BH47" s="7"/>
      <c r="BI47" s="7"/>
      <c r="BJ47" s="524"/>
      <c r="BK47" s="486" t="s">
        <v>350</v>
      </c>
      <c r="BL47" s="476" t="s">
        <v>351</v>
      </c>
      <c r="BM47" s="7"/>
      <c r="BN47" s="496" t="s">
        <v>345</v>
      </c>
      <c r="BO47" s="485"/>
      <c r="BP47" s="7"/>
      <c r="BQ47" s="7"/>
      <c r="BR47" s="7"/>
      <c r="BS47" s="7"/>
      <c r="BT47" s="7"/>
      <c r="BU47" s="7"/>
      <c r="BV47" s="7"/>
      <c r="BW47" s="191" t="s">
        <v>62</v>
      </c>
      <c r="BX47" s="32"/>
      <c r="BY47" s="486" t="s">
        <v>384</v>
      </c>
      <c r="BZ47" s="7"/>
      <c r="CA47" s="7"/>
      <c r="CB47" s="7"/>
      <c r="CC47" s="7"/>
      <c r="CD47" s="7"/>
      <c r="CE47" s="7"/>
      <c r="CF47" s="7"/>
      <c r="CG47" s="7"/>
      <c r="CH47" s="7"/>
      <c r="CI47" s="7"/>
      <c r="CJ47" s="7"/>
      <c r="CK47" s="7"/>
      <c r="CL47" s="7"/>
      <c r="CM47" s="7"/>
      <c r="CN47" s="7"/>
      <c r="CO47" s="7"/>
    </row>
    <row r="48" spans="1:93" ht="18.75" customHeight="1" thickBot="1" x14ac:dyDescent="0.3">
      <c r="A48" s="7"/>
      <c r="B48" s="7"/>
      <c r="C48" s="92" t="str">
        <f>H45</f>
        <v>Kroatien</v>
      </c>
      <c r="D48" s="93"/>
      <c r="E48" s="55"/>
      <c r="F48" s="10"/>
      <c r="G48" s="55"/>
      <c r="H48" s="92" t="str">
        <f>H46</f>
        <v>Tschechien</v>
      </c>
      <c r="I48" s="93"/>
      <c r="J48" s="7"/>
      <c r="K48" s="94" t="s">
        <v>290</v>
      </c>
      <c r="L48" s="14">
        <f t="shared" si="22"/>
        <v>0</v>
      </c>
      <c r="M48" s="60"/>
      <c r="N48" s="60">
        <f>IF($E48="",0,IF($E48&gt;$G48,3,IF($E48=$G48,1,0)))</f>
        <v>0</v>
      </c>
      <c r="O48" s="60"/>
      <c r="P48" s="60">
        <f>IF($G48="",0,IF($E48&gt;$G48,0,IF($E48=$G48,1,3)))</f>
        <v>0</v>
      </c>
      <c r="Q48" s="64"/>
      <c r="R48" s="64">
        <f>E48</f>
        <v>0</v>
      </c>
      <c r="S48" s="64"/>
      <c r="T48" s="64">
        <f>G48</f>
        <v>0</v>
      </c>
      <c r="U48" s="65"/>
      <c r="V48" s="65">
        <f>G48</f>
        <v>0</v>
      </c>
      <c r="W48" s="65"/>
      <c r="X48" s="65">
        <f>E48</f>
        <v>0</v>
      </c>
      <c r="Y48" s="7"/>
      <c r="Z48" s="62">
        <f>P51</f>
        <v>0</v>
      </c>
      <c r="AA48" s="63">
        <f>T51</f>
        <v>0</v>
      </c>
      <c r="AB48" s="66">
        <f>X51</f>
        <v>0</v>
      </c>
      <c r="AC48" s="68">
        <f>AA48-AB48</f>
        <v>0</v>
      </c>
      <c r="AD48" s="25">
        <f>IF(Z48&gt;Z45,-1,0)</f>
        <v>0</v>
      </c>
      <c r="AE48" s="25">
        <f>IF(Z48&gt;Z46,-1,0)</f>
        <v>0</v>
      </c>
      <c r="AF48" s="25">
        <f>IF(Z48&gt;Z47,-1,0)</f>
        <v>0</v>
      </c>
      <c r="AG48" s="170">
        <f>10000-(AJ48*1000+AM48*10+AK48)</f>
        <v>10000</v>
      </c>
      <c r="AH48" s="24">
        <f>RANK(AG48,AG45:AG48,1)</f>
        <v>1</v>
      </c>
      <c r="AI48" t="str">
        <f>H46</f>
        <v>Tschechien</v>
      </c>
      <c r="AJ48">
        <f t="shared" si="23"/>
        <v>0</v>
      </c>
      <c r="AK48">
        <f t="shared" si="24"/>
        <v>0</v>
      </c>
      <c r="AL48">
        <f t="shared" si="25"/>
        <v>0</v>
      </c>
      <c r="AM48">
        <f>AK48-AL48</f>
        <v>0</v>
      </c>
      <c r="AN48" s="170">
        <f>IF(Z45&lt;&gt;Z48,AG45,IF(E49&gt;G49,AG45-2000,AG45))</f>
        <v>10000</v>
      </c>
      <c r="AO48" s="170">
        <f>IF(Z46&lt;&gt;Z48,AG46,IF(E48&gt;G48,AG46-2000,AG46))</f>
        <v>10000</v>
      </c>
      <c r="AP48" s="170">
        <f>IF(Z47&lt;&gt;Z48,AG47,IF(E46&gt;G46,AG47-2000,AG47))</f>
        <v>10000</v>
      </c>
      <c r="AQ48" s="171"/>
      <c r="AR48" s="173">
        <f>AQ49</f>
        <v>30000</v>
      </c>
      <c r="AS48" s="24">
        <f>RANK(AR48,AR45:AR48,1)</f>
        <v>1</v>
      </c>
      <c r="AT48" t="str">
        <f t="shared" si="26"/>
        <v>Tschechien</v>
      </c>
      <c r="AU48">
        <f t="shared" si="27"/>
        <v>0</v>
      </c>
      <c r="AV48">
        <f t="shared" si="28"/>
        <v>0</v>
      </c>
      <c r="AW48">
        <f t="shared" si="29"/>
        <v>0</v>
      </c>
      <c r="AX48" s="7"/>
      <c r="AY48" s="7"/>
      <c r="AZ48" s="7"/>
      <c r="BA48" s="56">
        <v>4</v>
      </c>
      <c r="BB48" s="57" t="e">
        <f>VLOOKUP(4,AS45:AT48,2,FALSE)</f>
        <v>#N/A</v>
      </c>
      <c r="BC48" s="58"/>
      <c r="BD48" s="59" t="e">
        <f>VLOOKUP(4,AS45:AW48,3,FALSE)</f>
        <v>#N/A</v>
      </c>
      <c r="BE48" s="59" t="e">
        <f>VLOOKUP(4,AS45:AW48,4,FALSE)</f>
        <v>#N/A</v>
      </c>
      <c r="BF48" s="10" t="s">
        <v>12</v>
      </c>
      <c r="BG48" s="59" t="e">
        <f>VLOOKUP(4,AS45:AW48,5,FALSE)</f>
        <v>#N/A</v>
      </c>
      <c r="BH48" s="7"/>
      <c r="BI48" s="7"/>
      <c r="BJ48" s="524"/>
      <c r="BK48" s="486" t="s">
        <v>200</v>
      </c>
      <c r="BL48" s="478" t="s">
        <v>352</v>
      </c>
      <c r="BM48" s="7"/>
      <c r="BN48" s="496" t="s">
        <v>346</v>
      </c>
      <c r="BO48" s="485"/>
      <c r="BP48" s="7"/>
      <c r="BQ48" s="7"/>
      <c r="BR48" s="7"/>
      <c r="BS48" s="7"/>
      <c r="BT48" s="7"/>
      <c r="BU48" s="7"/>
      <c r="BV48" s="7"/>
      <c r="BW48" s="193" t="s">
        <v>63</v>
      </c>
      <c r="BX48" s="38"/>
      <c r="BY48" s="486" t="s">
        <v>358</v>
      </c>
      <c r="BZ48" s="7"/>
      <c r="CA48" s="7"/>
      <c r="CB48" s="7"/>
      <c r="CC48" s="7"/>
      <c r="CD48" s="7"/>
      <c r="CE48" s="7"/>
      <c r="CF48" s="7"/>
      <c r="CG48" s="7"/>
      <c r="CH48" s="7"/>
      <c r="CI48" s="7"/>
      <c r="CJ48" s="7"/>
      <c r="CK48" s="7"/>
      <c r="CL48" s="7"/>
      <c r="CM48" s="7"/>
      <c r="CN48" s="7"/>
      <c r="CO48" s="7"/>
    </row>
    <row r="49" spans="1:93" ht="18.75" customHeight="1" thickBot="1" x14ac:dyDescent="0.3">
      <c r="A49" s="7"/>
      <c r="B49" s="7"/>
      <c r="C49" s="37" t="str">
        <f>C45</f>
        <v>England</v>
      </c>
      <c r="D49" s="38"/>
      <c r="E49" s="55"/>
      <c r="F49" s="10"/>
      <c r="G49" s="55"/>
      <c r="H49" s="37" t="str">
        <f>H46</f>
        <v>Tschechien</v>
      </c>
      <c r="I49" s="38"/>
      <c r="J49" s="7"/>
      <c r="K49" s="198" t="s">
        <v>291</v>
      </c>
      <c r="L49" s="14">
        <f t="shared" si="22"/>
        <v>0</v>
      </c>
      <c r="M49" s="60">
        <f>IF($E49="",0,IF($E49&gt;$G49,3,IF($E49=G49,1,0)))</f>
        <v>0</v>
      </c>
      <c r="N49" s="60"/>
      <c r="O49" s="60"/>
      <c r="P49" s="60">
        <f>IF($G49="",0,IF($E49&gt;$G49,0,IF($E49=$G49,1,3)))</f>
        <v>0</v>
      </c>
      <c r="Q49" s="64">
        <f>E49</f>
        <v>0</v>
      </c>
      <c r="R49" s="64"/>
      <c r="S49" s="64"/>
      <c r="T49" s="64">
        <f>G49</f>
        <v>0</v>
      </c>
      <c r="U49" s="65">
        <f>G49</f>
        <v>0</v>
      </c>
      <c r="V49" s="65"/>
      <c r="W49" s="65"/>
      <c r="X49" s="65">
        <f>E49</f>
        <v>0</v>
      </c>
      <c r="Y49" s="7"/>
      <c r="AG49" s="67"/>
      <c r="AH49" s="74"/>
      <c r="AI49" s="74"/>
      <c r="AJ49" s="74"/>
      <c r="AK49" s="74"/>
      <c r="AL49" s="74"/>
      <c r="AM49" s="74"/>
      <c r="AN49" s="174">
        <f>SUM(AN45:AN48)</f>
        <v>30000</v>
      </c>
      <c r="AO49" s="175">
        <f>SUM(AO45:AO48)</f>
        <v>30000</v>
      </c>
      <c r="AP49" s="175">
        <f>SUM(AP45:AP48)</f>
        <v>30000</v>
      </c>
      <c r="AQ49" s="175">
        <f>SUM(AQ45:AQ48)</f>
        <v>30000</v>
      </c>
      <c r="AR49" s="176"/>
      <c r="AS49" s="28"/>
      <c r="AT49" s="28"/>
      <c r="AX49" s="7"/>
      <c r="AY49" s="7"/>
      <c r="AZ49" s="7"/>
      <c r="BA49" s="26"/>
      <c r="BB49" s="7"/>
      <c r="BC49" s="7"/>
      <c r="BD49" s="7"/>
      <c r="BE49" s="7"/>
      <c r="BF49" s="7"/>
      <c r="BG49" s="7"/>
      <c r="BH49" s="7"/>
      <c r="BI49" s="7"/>
      <c r="BJ49" s="524"/>
      <c r="BK49" s="486" t="s">
        <v>201</v>
      </c>
      <c r="BL49" s="478" t="s">
        <v>353</v>
      </c>
      <c r="BM49" s="7"/>
      <c r="BN49" s="496" t="s">
        <v>347</v>
      </c>
      <c r="BO49" s="485"/>
      <c r="BP49" s="7"/>
      <c r="BQ49" s="7"/>
      <c r="BR49" s="7"/>
      <c r="BS49" s="7"/>
      <c r="BT49" s="7"/>
      <c r="BU49" s="7"/>
      <c r="BV49" s="7"/>
      <c r="BW49" s="194" t="s">
        <v>75</v>
      </c>
      <c r="BX49" s="76"/>
      <c r="BY49" s="486" t="s">
        <v>357</v>
      </c>
      <c r="BZ49" s="7"/>
      <c r="CA49" s="7"/>
      <c r="CB49" s="7"/>
      <c r="CC49" s="7"/>
      <c r="CD49" s="7"/>
      <c r="CE49" s="7"/>
      <c r="CF49" s="7"/>
      <c r="CG49" s="7"/>
      <c r="CH49" s="7"/>
      <c r="CI49" s="7"/>
      <c r="CJ49" s="7"/>
      <c r="CK49" s="7"/>
      <c r="CL49" s="7"/>
      <c r="CM49" s="7"/>
      <c r="CN49" s="7"/>
      <c r="CO49" s="7"/>
    </row>
    <row r="50" spans="1:93" ht="18.75" customHeight="1" thickBot="1" x14ac:dyDescent="0.3">
      <c r="A50" s="7"/>
      <c r="B50" s="7"/>
      <c r="C50" s="92" t="str">
        <f>H45</f>
        <v>Kroatien</v>
      </c>
      <c r="D50" s="93"/>
      <c r="E50" s="55"/>
      <c r="F50" s="10"/>
      <c r="G50" s="55"/>
      <c r="H50" s="480" t="str">
        <f>C46</f>
        <v>Bosnien</v>
      </c>
      <c r="I50" s="93"/>
      <c r="J50" s="7"/>
      <c r="K50" s="198" t="s">
        <v>292</v>
      </c>
      <c r="L50" s="14">
        <f t="shared" si="22"/>
        <v>0</v>
      </c>
      <c r="M50" s="60"/>
      <c r="N50" s="60">
        <f>IF($E50="",0,IF($E50&gt;$G50,3,IF($E50=$G50,1,0)))</f>
        <v>0</v>
      </c>
      <c r="O50" s="60">
        <f>IF($G50="",0,IF($E50&gt;$G50,0,IF($E50=$G50,1,3)))</f>
        <v>0</v>
      </c>
      <c r="P50" s="60"/>
      <c r="Q50" s="64"/>
      <c r="R50" s="64">
        <f>E50</f>
        <v>0</v>
      </c>
      <c r="S50" s="64">
        <f>G50</f>
        <v>0</v>
      </c>
      <c r="T50" s="64"/>
      <c r="U50" s="65"/>
      <c r="V50" s="65">
        <f>G50</f>
        <v>0</v>
      </c>
      <c r="W50" s="65">
        <f>E50</f>
        <v>0</v>
      </c>
      <c r="X50" s="65"/>
      <c r="Y50" s="7"/>
      <c r="Z50" s="67" t="s">
        <v>30</v>
      </c>
      <c r="AA50" s="67"/>
      <c r="AB50" s="67"/>
      <c r="AC50" s="67"/>
      <c r="AD50" s="67"/>
      <c r="AE50" s="67"/>
      <c r="AF50" s="67"/>
      <c r="AG50" s="67" t="b">
        <f>OR(AG45=AG46,AG45=AG47,AG45=AG48,AG46=AG47,AG46=AG48,AG47=AG48)</f>
        <v>1</v>
      </c>
      <c r="AH50" s="74"/>
      <c r="AI50" s="74"/>
      <c r="AJ50" s="74"/>
      <c r="AK50" s="74"/>
      <c r="AL50" s="74"/>
      <c r="AM50" s="74"/>
      <c r="AN50" s="67" t="s">
        <v>34</v>
      </c>
      <c r="AO50" s="67"/>
      <c r="AP50" s="67"/>
      <c r="AQ50" s="67"/>
      <c r="AR50" s="67" t="b">
        <f>OR(AR45=AR46,AR45=AR47,AR45=AR48,AR46=AR47,AR46=AR48,AR47=AR48)</f>
        <v>1</v>
      </c>
      <c r="AX50" s="7"/>
      <c r="AY50" s="7"/>
      <c r="AZ50" s="7"/>
      <c r="BA50" s="26"/>
      <c r="BB50" s="7"/>
      <c r="BC50" s="7"/>
      <c r="BD50" s="7"/>
      <c r="BE50" s="7"/>
      <c r="BF50" s="7"/>
      <c r="BG50" s="7"/>
      <c r="BH50" s="7"/>
      <c r="BI50" s="7"/>
      <c r="BJ50" s="524"/>
      <c r="BK50" s="486" t="s">
        <v>349</v>
      </c>
      <c r="BL50" s="478" t="s">
        <v>354</v>
      </c>
      <c r="BM50" s="7"/>
      <c r="BN50" s="496" t="s">
        <v>348</v>
      </c>
      <c r="BO50" s="485"/>
      <c r="BP50" s="7"/>
      <c r="BQ50" s="7"/>
      <c r="BR50" s="7"/>
      <c r="BS50" s="7"/>
      <c r="BT50" s="7"/>
      <c r="BU50" s="7"/>
      <c r="BV50" s="7"/>
      <c r="BW50" s="196" t="s">
        <v>76</v>
      </c>
      <c r="BX50" s="85"/>
      <c r="BY50" s="486" t="s">
        <v>385</v>
      </c>
      <c r="BZ50" s="7"/>
      <c r="CA50" s="7"/>
      <c r="CB50" s="7"/>
      <c r="CC50" s="7"/>
      <c r="CD50" s="7"/>
      <c r="CE50" s="7"/>
      <c r="CF50" s="7"/>
      <c r="CG50" s="7"/>
      <c r="CH50" s="7"/>
      <c r="CI50" s="7"/>
      <c r="CJ50" s="7"/>
      <c r="CK50" s="7"/>
      <c r="CL50" s="7"/>
      <c r="CM50" s="7"/>
      <c r="CN50" s="7"/>
      <c r="CO50" s="7"/>
    </row>
    <row r="51" spans="1:93" ht="18.75" customHeight="1" x14ac:dyDescent="0.25">
      <c r="A51" s="7"/>
      <c r="B51" s="7"/>
      <c r="C51" s="26" t="str">
        <f>IF(G50="","",IF(AR50=TRUE,"Achtung: Fehler in Tabelle! Offizielles Resultat anpassen mit Überschreiben in Tabelle",""))</f>
        <v/>
      </c>
      <c r="D51" s="7"/>
      <c r="E51" s="8"/>
      <c r="F51" s="7"/>
      <c r="G51" s="8"/>
      <c r="H51" s="7"/>
      <c r="I51" s="7"/>
      <c r="J51" s="7"/>
      <c r="K51" s="44"/>
      <c r="L51" s="7"/>
      <c r="M51" s="9">
        <f t="shared" ref="M51:X51" si="30">SUM(M45:M50)</f>
        <v>0</v>
      </c>
      <c r="N51" s="9">
        <f t="shared" si="30"/>
        <v>0</v>
      </c>
      <c r="O51" s="9">
        <f t="shared" si="30"/>
        <v>0</v>
      </c>
      <c r="P51" s="9">
        <f t="shared" si="30"/>
        <v>0</v>
      </c>
      <c r="Q51" s="9">
        <f t="shared" si="30"/>
        <v>0</v>
      </c>
      <c r="R51" s="9">
        <f t="shared" si="30"/>
        <v>0</v>
      </c>
      <c r="S51" s="9">
        <f t="shared" si="30"/>
        <v>0</v>
      </c>
      <c r="T51" s="9">
        <f t="shared" si="30"/>
        <v>0</v>
      </c>
      <c r="U51" s="9">
        <f t="shared" si="30"/>
        <v>0</v>
      </c>
      <c r="V51" s="9">
        <f t="shared" si="30"/>
        <v>0</v>
      </c>
      <c r="W51" s="9">
        <f t="shared" si="30"/>
        <v>0</v>
      </c>
      <c r="X51" s="9">
        <f t="shared" si="30"/>
        <v>0</v>
      </c>
      <c r="Y51" s="7"/>
      <c r="Z51" s="7"/>
      <c r="AA51" s="7"/>
      <c r="AB51" s="7"/>
      <c r="AC51" s="7"/>
      <c r="AD51" s="7"/>
      <c r="AE51" s="7"/>
      <c r="AF51" s="7"/>
      <c r="AG51" s="177" t="s">
        <v>251</v>
      </c>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524"/>
      <c r="BK51" s="43"/>
      <c r="BL51" s="43"/>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row>
    <row r="52" spans="1:93" ht="18.75" customHeight="1" x14ac:dyDescent="0.25">
      <c r="A52" s="7"/>
      <c r="B52" s="7"/>
      <c r="C52" s="7"/>
      <c r="D52" s="7"/>
      <c r="E52" s="8"/>
      <c r="F52" s="7"/>
      <c r="G52" s="8"/>
      <c r="H52" s="7"/>
      <c r="I52" s="7"/>
      <c r="J52" s="7"/>
      <c r="K52" s="44"/>
      <c r="L52" s="7"/>
      <c r="M52" s="9"/>
      <c r="N52" s="9"/>
      <c r="O52" s="9"/>
      <c r="P52" s="9"/>
      <c r="Q52" s="9"/>
      <c r="R52" s="9"/>
      <c r="S52" s="9"/>
      <c r="T52" s="9"/>
      <c r="U52" s="9"/>
      <c r="V52" s="9"/>
      <c r="W52" s="9"/>
      <c r="X52" s="9"/>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524"/>
      <c r="BK52" s="43"/>
      <c r="BL52" s="43"/>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row>
    <row r="53" spans="1:93" ht="18.75" customHeight="1" thickBot="1" x14ac:dyDescent="0.3">
      <c r="A53" s="7"/>
      <c r="B53" s="7"/>
      <c r="C53" s="7"/>
      <c r="D53" s="7"/>
      <c r="E53" s="8"/>
      <c r="F53" s="7"/>
      <c r="G53" s="8"/>
      <c r="H53" s="7"/>
      <c r="I53" s="7"/>
      <c r="J53" s="7"/>
      <c r="K53" s="44"/>
      <c r="L53" s="7"/>
      <c r="M53" s="9"/>
      <c r="N53" s="9"/>
      <c r="O53" s="9"/>
      <c r="P53" s="9"/>
      <c r="Q53" s="9"/>
      <c r="R53" s="9"/>
      <c r="S53" s="9"/>
      <c r="T53" s="9"/>
      <c r="U53" s="9"/>
      <c r="V53" s="9"/>
      <c r="W53" s="9"/>
      <c r="X53" s="9"/>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524"/>
      <c r="BK53" s="43"/>
      <c r="BL53" s="43"/>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row>
    <row r="54" spans="1:93" ht="18.75" customHeight="1" thickBot="1" x14ac:dyDescent="0.3">
      <c r="A54" s="7"/>
      <c r="B54" s="7"/>
      <c r="C54" s="194" t="s">
        <v>75</v>
      </c>
      <c r="D54" s="76"/>
      <c r="E54" s="8"/>
      <c r="F54" s="7"/>
      <c r="G54" s="8"/>
      <c r="H54" s="7"/>
      <c r="I54" s="7"/>
      <c r="J54" s="7"/>
      <c r="K54" s="30" t="s">
        <v>373</v>
      </c>
      <c r="L54" s="7"/>
      <c r="M54" s="7" t="s">
        <v>4</v>
      </c>
      <c r="N54" s="7"/>
      <c r="O54" s="7"/>
      <c r="P54" s="7"/>
      <c r="Q54" s="7" t="s">
        <v>6</v>
      </c>
      <c r="R54" s="7"/>
      <c r="S54" s="7"/>
      <c r="T54" s="7"/>
      <c r="U54" s="7" t="s">
        <v>7</v>
      </c>
      <c r="V54" s="7"/>
      <c r="W54" s="7"/>
      <c r="X54" s="7"/>
      <c r="Y54" s="7"/>
      <c r="Z54" s="7" t="s">
        <v>4</v>
      </c>
      <c r="AA54" s="7" t="s">
        <v>5</v>
      </c>
      <c r="AB54" s="7"/>
      <c r="AC54" s="7"/>
      <c r="AD54" s="14" t="s">
        <v>9</v>
      </c>
      <c r="AE54" s="7"/>
      <c r="AF54" s="7"/>
      <c r="AG54" s="7"/>
      <c r="AH54" s="29" t="s">
        <v>32</v>
      </c>
      <c r="AI54" s="7"/>
      <c r="AJ54" s="7"/>
      <c r="AK54" s="7"/>
      <c r="AL54" s="7"/>
      <c r="AM54" s="7"/>
      <c r="AN54" s="14" t="s">
        <v>35</v>
      </c>
      <c r="AO54" s="7"/>
      <c r="AP54" s="7"/>
      <c r="AQ54" s="7"/>
      <c r="AR54" s="7"/>
      <c r="AS54" s="29" t="s">
        <v>33</v>
      </c>
      <c r="AT54" s="7"/>
      <c r="AU54" s="7"/>
      <c r="AV54" s="7"/>
      <c r="AW54" s="7"/>
      <c r="AX54" s="7"/>
      <c r="AY54" s="7"/>
      <c r="AZ54" s="7"/>
      <c r="BA54" s="7"/>
      <c r="BB54" s="30" t="s">
        <v>10</v>
      </c>
      <c r="BC54" s="7"/>
      <c r="BD54" s="9" t="s">
        <v>4</v>
      </c>
      <c r="BE54" s="7"/>
      <c r="BF54" s="11" t="s">
        <v>5</v>
      </c>
      <c r="BG54" s="7"/>
      <c r="BH54" s="7"/>
      <c r="BI54" s="7"/>
      <c r="BJ54" s="524"/>
      <c r="BK54" s="54"/>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row>
    <row r="55" spans="1:93" ht="18.75" customHeight="1" thickBot="1" x14ac:dyDescent="0.3">
      <c r="A55" s="7"/>
      <c r="B55" s="7"/>
      <c r="C55" s="26"/>
      <c r="D55" s="7"/>
      <c r="E55" s="8"/>
      <c r="F55" s="7"/>
      <c r="G55" s="8"/>
      <c r="H55" s="7"/>
      <c r="I55" s="7"/>
      <c r="J55" s="7"/>
      <c r="K55" s="44"/>
      <c r="L55" s="7"/>
      <c r="M55" s="7" t="s">
        <v>0</v>
      </c>
      <c r="N55" s="7" t="s">
        <v>1</v>
      </c>
      <c r="O55" s="7" t="s">
        <v>2</v>
      </c>
      <c r="P55" s="7" t="s">
        <v>3</v>
      </c>
      <c r="Q55" s="7" t="s">
        <v>0</v>
      </c>
      <c r="R55" s="7" t="s">
        <v>1</v>
      </c>
      <c r="S55" s="7" t="s">
        <v>2</v>
      </c>
      <c r="T55" s="7" t="s">
        <v>3</v>
      </c>
      <c r="U55" s="7" t="s">
        <v>0</v>
      </c>
      <c r="V55" s="7" t="s">
        <v>1</v>
      </c>
      <c r="W55" s="7" t="s">
        <v>2</v>
      </c>
      <c r="X55" s="7" t="s">
        <v>3</v>
      </c>
      <c r="Y55" s="7"/>
      <c r="Z55" s="7" t="s">
        <v>8</v>
      </c>
      <c r="AA55" s="7"/>
      <c r="AB55" s="7"/>
      <c r="AC55" s="7"/>
      <c r="AD55" s="14"/>
      <c r="AE55" s="7"/>
      <c r="AF55" s="7"/>
      <c r="AG55" s="7"/>
      <c r="AH55" s="29" t="s">
        <v>31</v>
      </c>
      <c r="AI55" s="7"/>
      <c r="AJ55" s="7"/>
      <c r="AK55" s="7"/>
      <c r="AL55" s="7"/>
      <c r="AM55" s="7"/>
      <c r="AN55" s="7" t="str">
        <f>AI56</f>
        <v>Polen</v>
      </c>
      <c r="AO55" s="7" t="str">
        <f>AI57</f>
        <v>Schottland</v>
      </c>
      <c r="AP55" s="7" t="str">
        <f>AI58</f>
        <v>Spanien</v>
      </c>
      <c r="AQ55" s="7" t="str">
        <f>AI59</f>
        <v>Schweden</v>
      </c>
      <c r="AR55" s="7"/>
      <c r="AS55" s="29" t="s">
        <v>31</v>
      </c>
      <c r="AT55" s="7"/>
      <c r="AU55" s="7"/>
      <c r="AV55" s="7"/>
      <c r="AW55" s="7"/>
      <c r="AX55" s="7"/>
      <c r="AY55" s="7"/>
      <c r="AZ55" s="7"/>
      <c r="BA55" s="7"/>
      <c r="BB55" s="7"/>
      <c r="BC55" s="7"/>
      <c r="BD55" s="7"/>
      <c r="BE55" s="7"/>
      <c r="BF55" s="7"/>
      <c r="BG55" s="7"/>
      <c r="BH55" s="7"/>
      <c r="BI55" s="7"/>
      <c r="BJ55" s="524"/>
      <c r="BK55" s="43"/>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row>
    <row r="56" spans="1:93" ht="18.75" customHeight="1" thickBot="1" x14ac:dyDescent="0.3">
      <c r="A56" s="7"/>
      <c r="B56" s="7"/>
      <c r="C56" s="194" t="s">
        <v>181</v>
      </c>
      <c r="D56" s="76"/>
      <c r="E56" s="55"/>
      <c r="F56" s="10"/>
      <c r="G56" s="55"/>
      <c r="H56" s="475" t="str">
        <f>$BL49</f>
        <v>Schottland</v>
      </c>
      <c r="I56" s="474"/>
      <c r="J56" s="7"/>
      <c r="K56" s="94" t="s">
        <v>293</v>
      </c>
      <c r="L56" s="14">
        <f t="shared" ref="L56:L61" si="31">IF(E56-G56&gt;0,1,IF(G56=E56,0,-1))</f>
        <v>0</v>
      </c>
      <c r="M56" s="60">
        <f>IF($E56="",0,IF($E56&gt;$G56,3,IF($E56=G56,1,0)))</f>
        <v>0</v>
      </c>
      <c r="N56" s="60">
        <f>IF($G56="",0,IF($E56&gt;$G56,0,IF($E56=G56,1,3)))</f>
        <v>0</v>
      </c>
      <c r="O56" s="61"/>
      <c r="P56" s="61"/>
      <c r="Q56" s="64">
        <f>E56</f>
        <v>0</v>
      </c>
      <c r="R56" s="64">
        <f>G56</f>
        <v>0</v>
      </c>
      <c r="S56" s="64"/>
      <c r="T56" s="64"/>
      <c r="U56" s="65">
        <f>G56</f>
        <v>0</v>
      </c>
      <c r="V56" s="65">
        <f>E56</f>
        <v>0</v>
      </c>
      <c r="W56" s="65"/>
      <c r="X56" s="65"/>
      <c r="Y56" s="7"/>
      <c r="Z56" s="62">
        <f>M62</f>
        <v>0</v>
      </c>
      <c r="AA56" s="63">
        <f>Q62</f>
        <v>0</v>
      </c>
      <c r="AB56" s="66">
        <f>U62</f>
        <v>0</v>
      </c>
      <c r="AC56" s="68">
        <f>AA56-AB56</f>
        <v>0</v>
      </c>
      <c r="AD56" s="25">
        <f>IF(Z56&gt;Z57,-1,0)</f>
        <v>0</v>
      </c>
      <c r="AE56" s="25">
        <f>IF(Z56&gt;Z58,-1,0)</f>
        <v>0</v>
      </c>
      <c r="AF56" s="25">
        <f>IF(Z56&gt;Z59,-1,0)</f>
        <v>0</v>
      </c>
      <c r="AG56" s="170">
        <f>10000-(AJ56*1000+AM56*10+AK56)</f>
        <v>10000</v>
      </c>
      <c r="AH56" s="24">
        <f>RANK(AG56,AG56:AG59,1)</f>
        <v>1</v>
      </c>
      <c r="AI56" t="str">
        <f>C56</f>
        <v>Polen</v>
      </c>
      <c r="AJ56">
        <f t="shared" ref="AJ56:AJ59" si="32">Z56</f>
        <v>0</v>
      </c>
      <c r="AK56">
        <f t="shared" ref="AK56:AK59" si="33">AA56</f>
        <v>0</v>
      </c>
      <c r="AL56">
        <f t="shared" ref="AL56:AL59" si="34">AB56</f>
        <v>0</v>
      </c>
      <c r="AM56">
        <f>AK56-AL56</f>
        <v>0</v>
      </c>
      <c r="AN56" s="171"/>
      <c r="AO56" s="170">
        <f>IF(Z57&lt;&gt;Z56,AG57,IF(G56&gt;E56,AG57-2000,AG57))</f>
        <v>10000</v>
      </c>
      <c r="AP56" s="170">
        <f>IF(Z58&lt;&gt;Z56,AG58,IF(G58&gt;E58,AG58-2000,AG58))</f>
        <v>10000</v>
      </c>
      <c r="AQ56" s="170">
        <f>IF(Z59&lt;&gt;Z56,AG59,IF(G60&gt;E60,AG59-2000,AG59))</f>
        <v>10000</v>
      </c>
      <c r="AR56" s="172">
        <f>AN60</f>
        <v>30000</v>
      </c>
      <c r="AS56" s="24">
        <f>RANK(AR56,AR56:AR59,1)</f>
        <v>1</v>
      </c>
      <c r="AT56" t="str">
        <f t="shared" ref="AT56:AT59" si="35">AI56</f>
        <v>Polen</v>
      </c>
      <c r="AU56">
        <f t="shared" ref="AU56:AU59" si="36">AJ56</f>
        <v>0</v>
      </c>
      <c r="AV56">
        <f t="shared" ref="AV56:AV59" si="37">AK56</f>
        <v>0</v>
      </c>
      <c r="AW56">
        <f t="shared" ref="AW56:AW59" si="38">AL56</f>
        <v>0</v>
      </c>
      <c r="AX56" s="22"/>
      <c r="AY56" s="22"/>
      <c r="AZ56" s="7"/>
      <c r="BA56" s="79">
        <v>1</v>
      </c>
      <c r="BB56" s="75" t="str">
        <f>VLOOKUP(1,AS56:AT59,2,FALSE)</f>
        <v>Polen</v>
      </c>
      <c r="BC56" s="80"/>
      <c r="BD56" s="81">
        <f>VLOOKUP(1,AS56:AW59,3,FALSE)</f>
        <v>0</v>
      </c>
      <c r="BE56" s="82">
        <f>VLOOKUP(1,AS56:AW59,4,FALSE)</f>
        <v>0</v>
      </c>
      <c r="BF56" s="10" t="s">
        <v>12</v>
      </c>
      <c r="BG56" s="82">
        <f>VLOOKUP(1,AS56:AW59,5,FALSE)</f>
        <v>0</v>
      </c>
      <c r="BH56" s="83" t="s">
        <v>88</v>
      </c>
      <c r="BI56" s="7"/>
      <c r="BJ56" s="524"/>
      <c r="BK56" s="43"/>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row>
    <row r="57" spans="1:93" ht="18.75" customHeight="1" thickBot="1" x14ac:dyDescent="0.3">
      <c r="A57" s="7"/>
      <c r="B57" s="7"/>
      <c r="C57" s="195" t="s">
        <v>17</v>
      </c>
      <c r="D57" s="78"/>
      <c r="E57" s="55"/>
      <c r="F57" s="10"/>
      <c r="G57" s="55"/>
      <c r="H57" s="195" t="s">
        <v>185</v>
      </c>
      <c r="I57" s="78"/>
      <c r="J57" s="7"/>
      <c r="K57" s="94" t="s">
        <v>294</v>
      </c>
      <c r="L57" s="14">
        <f t="shared" si="31"/>
        <v>0</v>
      </c>
      <c r="M57" s="60"/>
      <c r="N57" s="60"/>
      <c r="O57" s="60">
        <f>IF($E57="",0,IF($E57&gt;$G57,3,IF($E57=$G57,1,0)))</f>
        <v>0</v>
      </c>
      <c r="P57" s="60">
        <f>IF($G57="",0,IF($E57&gt;$G57,0,IF($E57=$G57,1,3)))</f>
        <v>0</v>
      </c>
      <c r="Q57" s="64"/>
      <c r="R57" s="64"/>
      <c r="S57" s="64">
        <f>E57</f>
        <v>0</v>
      </c>
      <c r="T57" s="64">
        <f>G57</f>
        <v>0</v>
      </c>
      <c r="U57" s="65"/>
      <c r="V57" s="65"/>
      <c r="W57" s="65">
        <f>G57</f>
        <v>0</v>
      </c>
      <c r="X57" s="65">
        <f>E57</f>
        <v>0</v>
      </c>
      <c r="Y57" s="7"/>
      <c r="Z57" s="62">
        <f>N62</f>
        <v>0</v>
      </c>
      <c r="AA57" s="63">
        <f>R62</f>
        <v>0</v>
      </c>
      <c r="AB57" s="66">
        <f>V62</f>
        <v>0</v>
      </c>
      <c r="AC57" s="68">
        <f>AA57-AB57</f>
        <v>0</v>
      </c>
      <c r="AD57" s="25">
        <f>IF(Z57&gt;Z56,-1,0)</f>
        <v>0</v>
      </c>
      <c r="AE57" s="25">
        <f>IF(Z57&gt;Z58,-1,0)</f>
        <v>0</v>
      </c>
      <c r="AF57" s="25">
        <f>IF(Z57&gt;Z59,-1,0)</f>
        <v>0</v>
      </c>
      <c r="AG57" s="170">
        <f>10000-(AJ57*1000+AM57*10+AK57)</f>
        <v>10000</v>
      </c>
      <c r="AH57" s="24">
        <f>RANK(AG57,AG56:AG59,1)</f>
        <v>1</v>
      </c>
      <c r="AI57" t="str">
        <f>H56</f>
        <v>Schottland</v>
      </c>
      <c r="AJ57">
        <f t="shared" si="32"/>
        <v>0</v>
      </c>
      <c r="AK57">
        <f t="shared" si="33"/>
        <v>0</v>
      </c>
      <c r="AL57">
        <f t="shared" si="34"/>
        <v>0</v>
      </c>
      <c r="AM57">
        <f>AK57-AL57</f>
        <v>0</v>
      </c>
      <c r="AN57" s="170">
        <f>IF(Z56&lt;&gt;Z57,AG56,IF(E56&gt;G56,AG56-2000,AG56))</f>
        <v>10000</v>
      </c>
      <c r="AO57" s="171"/>
      <c r="AP57" s="170">
        <f>IF(Z57&lt;&gt;Z58,AG58,IF(G61&gt;E61,AG58-2000,AG58))</f>
        <v>10000</v>
      </c>
      <c r="AQ57" s="170">
        <f>IF(Z59&lt;&gt;Z57,AG59,IF(G59&gt;E59,AG59-2000,AG59))</f>
        <v>10000</v>
      </c>
      <c r="AR57" s="173">
        <f>AO60</f>
        <v>30000</v>
      </c>
      <c r="AS57" s="24">
        <f>RANK(AR57,AR56:AR59,1)</f>
        <v>1</v>
      </c>
      <c r="AT57" t="str">
        <f t="shared" si="35"/>
        <v>Schottland</v>
      </c>
      <c r="AU57">
        <f t="shared" si="36"/>
        <v>0</v>
      </c>
      <c r="AV57">
        <f t="shared" si="37"/>
        <v>0</v>
      </c>
      <c r="AW57">
        <f t="shared" si="38"/>
        <v>0</v>
      </c>
      <c r="AX57" s="7"/>
      <c r="AY57" s="7"/>
      <c r="AZ57" s="7"/>
      <c r="BA57" s="79">
        <v>2</v>
      </c>
      <c r="BB57" s="75" t="e">
        <f>VLOOKUP(2,AS56:AT59,2,FALSE)</f>
        <v>#N/A</v>
      </c>
      <c r="BC57" s="80"/>
      <c r="BD57" s="81" t="e">
        <f>VLOOKUP(2,AS56:AW59,3,FALSE)</f>
        <v>#N/A</v>
      </c>
      <c r="BE57" s="82" t="e">
        <f>VLOOKUP(2,AS56:AW59,4,FALSE)</f>
        <v>#N/A</v>
      </c>
      <c r="BF57" s="10" t="s">
        <v>12</v>
      </c>
      <c r="BG57" s="82" t="e">
        <f>VLOOKUP(2,AS56:AW59,5,FALSE)</f>
        <v>#N/A</v>
      </c>
      <c r="BH57" s="83" t="s">
        <v>92</v>
      </c>
      <c r="BI57" s="7"/>
      <c r="BJ57" s="524"/>
      <c r="BK57" s="43"/>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row>
    <row r="58" spans="1:93" ht="18.75" customHeight="1" thickBot="1" x14ac:dyDescent="0.3">
      <c r="A58" s="7"/>
      <c r="B58" s="7"/>
      <c r="C58" s="75" t="str">
        <f>C56</f>
        <v>Polen</v>
      </c>
      <c r="D58" s="76"/>
      <c r="E58" s="55"/>
      <c r="F58" s="10"/>
      <c r="G58" s="55"/>
      <c r="H58" s="75" t="str">
        <f>C57</f>
        <v>Spanien</v>
      </c>
      <c r="I58" s="76"/>
      <c r="J58" s="7"/>
      <c r="K58" s="94" t="s">
        <v>295</v>
      </c>
      <c r="L58" s="14">
        <f t="shared" si="31"/>
        <v>0</v>
      </c>
      <c r="M58" s="60">
        <f>IF($E58="",0,IF($E58&gt;$G58,3,IF($E58=G58,1,0)))</f>
        <v>0</v>
      </c>
      <c r="N58" s="60"/>
      <c r="O58" s="60">
        <f>IF($G58="",0,IF($E58&gt;$G58,0,IF($E58=$G58,1,3)))</f>
        <v>0</v>
      </c>
      <c r="P58" s="60"/>
      <c r="Q58" s="64">
        <f>E58</f>
        <v>0</v>
      </c>
      <c r="R58" s="64"/>
      <c r="S58" s="64">
        <f>G58</f>
        <v>0</v>
      </c>
      <c r="T58" s="64"/>
      <c r="U58" s="65">
        <f>G58</f>
        <v>0</v>
      </c>
      <c r="V58" s="65"/>
      <c r="W58" s="65">
        <f>E58</f>
        <v>0</v>
      </c>
      <c r="X58" s="65"/>
      <c r="Y58" s="7"/>
      <c r="Z58" s="62">
        <f>O62</f>
        <v>0</v>
      </c>
      <c r="AA58" s="63">
        <f>S62</f>
        <v>0</v>
      </c>
      <c r="AB58" s="66">
        <f>W62</f>
        <v>0</v>
      </c>
      <c r="AC58" s="68">
        <f>AA58-AB58</f>
        <v>0</v>
      </c>
      <c r="AD58" s="25">
        <f>IF(Z58&gt;Z56,-1,0)</f>
        <v>0</v>
      </c>
      <c r="AE58" s="25">
        <f>IF(Z58&gt;Z57,-1,0)</f>
        <v>0</v>
      </c>
      <c r="AF58" s="25">
        <f>IF(Z58&gt;Z59,-1,0)</f>
        <v>0</v>
      </c>
      <c r="AG58" s="170">
        <f>10000-(AJ58*1000+AM58*10+AK58)</f>
        <v>10000</v>
      </c>
      <c r="AH58" s="24">
        <f>RANK(AG58,AG56:AG59,1)</f>
        <v>1</v>
      </c>
      <c r="AI58" t="str">
        <f>C57</f>
        <v>Spanien</v>
      </c>
      <c r="AJ58">
        <f t="shared" si="32"/>
        <v>0</v>
      </c>
      <c r="AK58">
        <f t="shared" si="33"/>
        <v>0</v>
      </c>
      <c r="AL58">
        <f t="shared" si="34"/>
        <v>0</v>
      </c>
      <c r="AM58">
        <f>AK58-AL58</f>
        <v>0</v>
      </c>
      <c r="AN58" s="170">
        <f>IF(Z56&lt;&gt;Z58,AG56,IF(E58&gt;G58,AG56-2000,AG56))</f>
        <v>10000</v>
      </c>
      <c r="AO58" s="170">
        <f>IF(Z57&lt;&gt;Z58,AG57,IF(E61&gt;G61,AG57-2000,AG57))</f>
        <v>10000</v>
      </c>
      <c r="AP58" s="171"/>
      <c r="AQ58" s="170">
        <f>IF(Z59&lt;&gt;Z58,AG59,IF(G57&gt;E57,AG59-2000,AG59))</f>
        <v>10000</v>
      </c>
      <c r="AR58" s="173">
        <f>AP60</f>
        <v>30000</v>
      </c>
      <c r="AS58" s="24">
        <f>RANK(AR58,AR56:AR59,1)</f>
        <v>1</v>
      </c>
      <c r="AT58" t="str">
        <f t="shared" si="35"/>
        <v>Spanien</v>
      </c>
      <c r="AU58">
        <f t="shared" si="36"/>
        <v>0</v>
      </c>
      <c r="AV58">
        <f t="shared" si="37"/>
        <v>0</v>
      </c>
      <c r="AW58">
        <f t="shared" si="38"/>
        <v>0</v>
      </c>
      <c r="AX58" s="7"/>
      <c r="AY58" s="7"/>
      <c r="AZ58" s="7"/>
      <c r="BA58" s="111">
        <v>3</v>
      </c>
      <c r="BB58" s="119" t="e">
        <f>VLOOKUP(3,AS56:AT59,2,FALSE)</f>
        <v>#N/A</v>
      </c>
      <c r="BC58" s="112"/>
      <c r="BD58" s="96" t="e">
        <f>VLOOKUP(3,AS56:AW59,3,FALSE)</f>
        <v>#N/A</v>
      </c>
      <c r="BE58" s="96" t="e">
        <f>VLOOKUP(3,AS56:AW59,4,FALSE)</f>
        <v>#N/A</v>
      </c>
      <c r="BF58" s="10" t="s">
        <v>12</v>
      </c>
      <c r="BG58" s="96" t="e">
        <f>VLOOKUP(3,AS56:AW59,5,FALSE)</f>
        <v>#N/A</v>
      </c>
      <c r="BH58" s="7"/>
      <c r="BI58" s="7"/>
      <c r="BJ58" s="524"/>
      <c r="BK58" s="43"/>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row>
    <row r="59" spans="1:93" ht="18.75" customHeight="1" thickBot="1" x14ac:dyDescent="0.3">
      <c r="A59" s="7"/>
      <c r="B59" s="7"/>
      <c r="C59" s="481" t="str">
        <f>H56</f>
        <v>Schottland</v>
      </c>
      <c r="D59" s="78"/>
      <c r="E59" s="55"/>
      <c r="F59" s="10"/>
      <c r="G59" s="55"/>
      <c r="H59" s="77" t="str">
        <f>H57</f>
        <v>Schweden</v>
      </c>
      <c r="I59" s="78"/>
      <c r="J59" s="7"/>
      <c r="K59" s="94" t="s">
        <v>296</v>
      </c>
      <c r="L59" s="14">
        <f t="shared" si="31"/>
        <v>0</v>
      </c>
      <c r="M59" s="60"/>
      <c r="N59" s="60">
        <f>IF($E59="",0,IF($E59&gt;$G59,3,IF($E59=$G59,1,0)))</f>
        <v>0</v>
      </c>
      <c r="O59" s="60"/>
      <c r="P59" s="60">
        <f>IF($G59="",0,IF($E59&gt;$G59,0,IF($E59=$G59,1,3)))</f>
        <v>0</v>
      </c>
      <c r="Q59" s="64"/>
      <c r="R59" s="64">
        <f>E59</f>
        <v>0</v>
      </c>
      <c r="S59" s="64"/>
      <c r="T59" s="64">
        <f>G59</f>
        <v>0</v>
      </c>
      <c r="U59" s="65"/>
      <c r="V59" s="65">
        <f>G59</f>
        <v>0</v>
      </c>
      <c r="W59" s="65"/>
      <c r="X59" s="65">
        <f>E59</f>
        <v>0</v>
      </c>
      <c r="Y59" s="7"/>
      <c r="Z59" s="62">
        <f>P62</f>
        <v>0</v>
      </c>
      <c r="AA59" s="63">
        <f>T62</f>
        <v>0</v>
      </c>
      <c r="AB59" s="66">
        <f>X62</f>
        <v>0</v>
      </c>
      <c r="AC59" s="68">
        <f>AA59-AB59</f>
        <v>0</v>
      </c>
      <c r="AD59" s="25">
        <f>IF(Z59&gt;Z56,-1,0)</f>
        <v>0</v>
      </c>
      <c r="AE59" s="25">
        <f>IF(Z59&gt;Z57,-1,0)</f>
        <v>0</v>
      </c>
      <c r="AF59" s="25">
        <f>IF(Z59&gt;Z58,-1,0)</f>
        <v>0</v>
      </c>
      <c r="AG59" s="170">
        <f>10000-(AJ59*1000+AM59*10+AK59)</f>
        <v>10000</v>
      </c>
      <c r="AH59" s="24">
        <f>RANK(AG59,AG56:AG59,1)</f>
        <v>1</v>
      </c>
      <c r="AI59" t="str">
        <f>H57</f>
        <v>Schweden</v>
      </c>
      <c r="AJ59">
        <f t="shared" si="32"/>
        <v>0</v>
      </c>
      <c r="AK59">
        <f t="shared" si="33"/>
        <v>0</v>
      </c>
      <c r="AL59">
        <f t="shared" si="34"/>
        <v>0</v>
      </c>
      <c r="AM59">
        <f>AK59-AL59</f>
        <v>0</v>
      </c>
      <c r="AN59" s="170">
        <f>IF(Z56&lt;&gt;Z59,AG56,IF(E60&gt;G60,AG56-2000,AG56))</f>
        <v>10000</v>
      </c>
      <c r="AO59" s="170">
        <f>IF(Z57&lt;&gt;Z59,AG57,IF(E59&gt;G59,AG57-2000,AG57))</f>
        <v>10000</v>
      </c>
      <c r="AP59" s="170">
        <f>IF(Z58&lt;&gt;Z59,AG58,IF(E57&gt;G57,AG58-2000,AG58))</f>
        <v>10000</v>
      </c>
      <c r="AQ59" s="171"/>
      <c r="AR59" s="173">
        <f>AQ60</f>
        <v>30000</v>
      </c>
      <c r="AS59" s="24">
        <f>RANK(AR59,AR56:AR59,1)</f>
        <v>1</v>
      </c>
      <c r="AT59" t="str">
        <f t="shared" si="35"/>
        <v>Schweden</v>
      </c>
      <c r="AU59">
        <f t="shared" si="36"/>
        <v>0</v>
      </c>
      <c r="AV59">
        <f t="shared" si="37"/>
        <v>0</v>
      </c>
      <c r="AW59">
        <f t="shared" si="38"/>
        <v>0</v>
      </c>
      <c r="AX59" s="7"/>
      <c r="AY59" s="7"/>
      <c r="AZ59" s="7"/>
      <c r="BA59" s="56">
        <v>4</v>
      </c>
      <c r="BB59" s="57" t="e">
        <f>VLOOKUP(4,AS56:AT59,2,FALSE)</f>
        <v>#N/A</v>
      </c>
      <c r="BC59" s="58"/>
      <c r="BD59" s="59" t="e">
        <f>VLOOKUP(4,AS56:AW59,3,FALSE)</f>
        <v>#N/A</v>
      </c>
      <c r="BE59" s="59" t="e">
        <f>VLOOKUP(4,AS56:AW59,4,FALSE)</f>
        <v>#N/A</v>
      </c>
      <c r="BF59" s="10" t="s">
        <v>12</v>
      </c>
      <c r="BG59" s="59" t="e">
        <f>VLOOKUP(4,AS56:AW59,5,FALSE)</f>
        <v>#N/A</v>
      </c>
      <c r="BH59" s="7"/>
      <c r="BI59" s="7"/>
      <c r="BJ59" s="524"/>
      <c r="BK59" s="43"/>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row>
    <row r="60" spans="1:93" ht="18.75" customHeight="1" thickBot="1" x14ac:dyDescent="0.3">
      <c r="A60" s="7"/>
      <c r="B60" s="7"/>
      <c r="C60" s="75" t="str">
        <f>C56</f>
        <v>Polen</v>
      </c>
      <c r="D60" s="76"/>
      <c r="E60" s="55"/>
      <c r="F60" s="10"/>
      <c r="G60" s="55"/>
      <c r="H60" s="75" t="str">
        <f>H57</f>
        <v>Schweden</v>
      </c>
      <c r="I60" s="76"/>
      <c r="J60" s="7"/>
      <c r="K60" s="198" t="s">
        <v>297</v>
      </c>
      <c r="L60" s="14">
        <f t="shared" si="31"/>
        <v>0</v>
      </c>
      <c r="M60" s="60">
        <f>IF($E60="",0,IF($E60&gt;$G60,3,IF($E60=G60,1,0)))</f>
        <v>0</v>
      </c>
      <c r="N60" s="60"/>
      <c r="O60" s="60"/>
      <c r="P60" s="60">
        <f>IF($G60="",0,IF($E60&gt;$G60,0,IF($E60=$G60,1,3)))</f>
        <v>0</v>
      </c>
      <c r="Q60" s="64">
        <f>E60</f>
        <v>0</v>
      </c>
      <c r="R60" s="64"/>
      <c r="S60" s="64"/>
      <c r="T60" s="64">
        <f>G60</f>
        <v>0</v>
      </c>
      <c r="U60" s="65">
        <f>G60</f>
        <v>0</v>
      </c>
      <c r="V60" s="65"/>
      <c r="W60" s="65"/>
      <c r="X60" s="65">
        <f>E60</f>
        <v>0</v>
      </c>
      <c r="Y60" s="7"/>
      <c r="AG60" s="67"/>
      <c r="AH60" s="74"/>
      <c r="AI60" s="74"/>
      <c r="AJ60" s="74"/>
      <c r="AK60" s="74"/>
      <c r="AL60" s="74"/>
      <c r="AM60" s="74"/>
      <c r="AN60" s="174">
        <f>SUM(AN56:AN59)</f>
        <v>30000</v>
      </c>
      <c r="AO60" s="175">
        <f>SUM(AO56:AO59)</f>
        <v>30000</v>
      </c>
      <c r="AP60" s="175">
        <f>SUM(AP56:AP59)</f>
        <v>30000</v>
      </c>
      <c r="AQ60" s="175">
        <f>SUM(AQ56:AQ59)</f>
        <v>30000</v>
      </c>
      <c r="AR60" s="176"/>
      <c r="AS60" s="28"/>
      <c r="AT60" s="28"/>
      <c r="AX60" s="7"/>
      <c r="AY60" s="7"/>
      <c r="AZ60" s="7"/>
      <c r="BA60" s="7"/>
      <c r="BB60" s="7"/>
      <c r="BC60" s="7"/>
      <c r="BD60" s="7"/>
      <c r="BE60" s="7"/>
      <c r="BF60" s="7"/>
      <c r="BG60" s="7"/>
      <c r="BH60" s="7"/>
      <c r="BI60" s="7"/>
      <c r="BJ60" s="524"/>
      <c r="BK60" s="43"/>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row>
    <row r="61" spans="1:93" ht="18.75" customHeight="1" thickBot="1" x14ac:dyDescent="0.3">
      <c r="A61" s="7"/>
      <c r="B61" s="7"/>
      <c r="C61" s="482" t="str">
        <f>H56</f>
        <v>Schottland</v>
      </c>
      <c r="D61" s="78"/>
      <c r="E61" s="55"/>
      <c r="F61" s="10"/>
      <c r="G61" s="55"/>
      <c r="H61" s="77" t="str">
        <f>C57</f>
        <v>Spanien</v>
      </c>
      <c r="I61" s="78"/>
      <c r="J61" s="7"/>
      <c r="K61" s="198" t="s">
        <v>298</v>
      </c>
      <c r="L61" s="14">
        <f t="shared" si="31"/>
        <v>0</v>
      </c>
      <c r="M61" s="60"/>
      <c r="N61" s="60">
        <f>IF($E61="",0,IF($E61&gt;$G61,3,IF($E61=$G61,1,0)))</f>
        <v>0</v>
      </c>
      <c r="O61" s="60">
        <f>IF($G61="",0,IF($E61&gt;$G61,0,IF($E61=$G61,1,3)))</f>
        <v>0</v>
      </c>
      <c r="P61" s="60"/>
      <c r="Q61" s="64"/>
      <c r="R61" s="64">
        <f>E61</f>
        <v>0</v>
      </c>
      <c r="S61" s="64">
        <f>G61</f>
        <v>0</v>
      </c>
      <c r="T61" s="64"/>
      <c r="U61" s="65"/>
      <c r="V61" s="65">
        <f>G61</f>
        <v>0</v>
      </c>
      <c r="W61" s="65">
        <f>E61</f>
        <v>0</v>
      </c>
      <c r="X61" s="65"/>
      <c r="Y61" s="7"/>
      <c r="Z61" s="67" t="s">
        <v>30</v>
      </c>
      <c r="AA61" s="67"/>
      <c r="AB61" s="67"/>
      <c r="AC61" s="67"/>
      <c r="AD61" s="67"/>
      <c r="AE61" s="67"/>
      <c r="AF61" s="67"/>
      <c r="AG61" s="67" t="b">
        <f>OR(AG56=AG57,AG56=AG58,AG56=AG59,AG57=AG58,AG57=AG59,AG58=AG59)</f>
        <v>1</v>
      </c>
      <c r="AH61" s="74"/>
      <c r="AI61" s="74"/>
      <c r="AJ61" s="74"/>
      <c r="AK61" s="74"/>
      <c r="AL61" s="74"/>
      <c r="AM61" s="74"/>
      <c r="AN61" s="67" t="s">
        <v>34</v>
      </c>
      <c r="AO61" s="67"/>
      <c r="AP61" s="67"/>
      <c r="AQ61" s="67"/>
      <c r="AR61" s="67" t="b">
        <f>OR(AR56=AR57,AR56=AR58,AR56=AR59,AR57=AR58,AR57=AR59,AR58=AR59)</f>
        <v>1</v>
      </c>
      <c r="AX61" s="7"/>
      <c r="AY61" s="7"/>
      <c r="AZ61" s="7"/>
      <c r="BA61" s="7"/>
      <c r="BB61" s="7"/>
      <c r="BC61" s="7"/>
      <c r="BD61" s="7"/>
      <c r="BE61" s="7"/>
      <c r="BF61" s="7"/>
      <c r="BG61" s="7"/>
      <c r="BH61" s="7"/>
      <c r="BI61" s="7"/>
      <c r="BJ61" s="524"/>
      <c r="BK61" s="43"/>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row>
    <row r="62" spans="1:93" ht="18.75" customHeight="1" x14ac:dyDescent="0.25">
      <c r="A62" s="7"/>
      <c r="B62" s="7"/>
      <c r="C62" s="26" t="str">
        <f>IF(G61="","",IF(AR61=TRUE,"Achtung: Fehler in Tabelle! Offizielles Resultat anpassen mit Überschreiben in Tabelle",""))</f>
        <v/>
      </c>
      <c r="D62" s="7"/>
      <c r="E62" s="8"/>
      <c r="F62" s="7"/>
      <c r="G62" s="8"/>
      <c r="H62" s="7"/>
      <c r="I62" s="7"/>
      <c r="J62" s="7"/>
      <c r="K62" s="44"/>
      <c r="L62" s="7"/>
      <c r="M62" s="9">
        <f t="shared" ref="M62:X62" si="39">SUM(M56:M61)</f>
        <v>0</v>
      </c>
      <c r="N62" s="9">
        <f t="shared" si="39"/>
        <v>0</v>
      </c>
      <c r="O62" s="9">
        <f t="shared" si="39"/>
        <v>0</v>
      </c>
      <c r="P62" s="9">
        <f t="shared" si="39"/>
        <v>0</v>
      </c>
      <c r="Q62" s="9">
        <f t="shared" si="39"/>
        <v>0</v>
      </c>
      <c r="R62" s="9">
        <f t="shared" si="39"/>
        <v>0</v>
      </c>
      <c r="S62" s="9">
        <f t="shared" si="39"/>
        <v>0</v>
      </c>
      <c r="T62" s="9">
        <f t="shared" si="39"/>
        <v>0</v>
      </c>
      <c r="U62" s="9">
        <f t="shared" si="39"/>
        <v>0</v>
      </c>
      <c r="V62" s="9">
        <f t="shared" si="39"/>
        <v>0</v>
      </c>
      <c r="W62" s="9">
        <f t="shared" si="39"/>
        <v>0</v>
      </c>
      <c r="X62" s="9">
        <f t="shared" si="39"/>
        <v>0</v>
      </c>
      <c r="Y62" s="7"/>
      <c r="Z62" s="7"/>
      <c r="AA62" s="7"/>
      <c r="AB62" s="7"/>
      <c r="AC62" s="7"/>
      <c r="AD62" s="7"/>
      <c r="AE62" s="7"/>
      <c r="AF62" s="7"/>
      <c r="AG62" s="177" t="s">
        <v>251</v>
      </c>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524"/>
      <c r="BK62" s="43"/>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row>
    <row r="63" spans="1:93" ht="18.75" customHeight="1" x14ac:dyDescent="0.25">
      <c r="A63" s="7"/>
      <c r="B63" s="7"/>
      <c r="C63" s="7"/>
      <c r="D63" s="7"/>
      <c r="E63" s="8"/>
      <c r="F63" s="7"/>
      <c r="G63" s="8"/>
      <c r="H63" s="7"/>
      <c r="I63" s="7"/>
      <c r="J63" s="7"/>
      <c r="K63" s="44"/>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524"/>
      <c r="BK63" s="43"/>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row>
    <row r="64" spans="1:93" ht="18.75" customHeight="1" thickBot="1" x14ac:dyDescent="0.3">
      <c r="A64" s="7"/>
      <c r="B64" s="7"/>
      <c r="C64" s="7"/>
      <c r="D64" s="7"/>
      <c r="E64" s="8"/>
      <c r="F64" s="7"/>
      <c r="G64" s="8"/>
      <c r="H64" s="7"/>
      <c r="I64" s="7"/>
      <c r="J64" s="7"/>
      <c r="K64" s="44"/>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524"/>
      <c r="BK64" s="43"/>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row>
    <row r="65" spans="1:93" ht="18.75" customHeight="1" thickBot="1" x14ac:dyDescent="0.3">
      <c r="A65" s="7"/>
      <c r="B65" s="7"/>
      <c r="C65" s="196" t="s">
        <v>76</v>
      </c>
      <c r="D65" s="85"/>
      <c r="E65" s="8"/>
      <c r="F65" s="7"/>
      <c r="G65" s="8"/>
      <c r="H65" s="7"/>
      <c r="I65" s="7"/>
      <c r="J65" s="7"/>
      <c r="K65" s="30" t="s">
        <v>373</v>
      </c>
      <c r="L65" s="7"/>
      <c r="M65" s="7" t="s">
        <v>4</v>
      </c>
      <c r="N65" s="7"/>
      <c r="O65" s="7"/>
      <c r="P65" s="7"/>
      <c r="Q65" s="7" t="s">
        <v>6</v>
      </c>
      <c r="R65" s="7"/>
      <c r="S65" s="7"/>
      <c r="T65" s="7"/>
      <c r="U65" s="7" t="s">
        <v>7</v>
      </c>
      <c r="V65" s="7"/>
      <c r="W65" s="7"/>
      <c r="X65" s="7"/>
      <c r="Y65" s="7"/>
      <c r="Z65" s="7" t="s">
        <v>4</v>
      </c>
      <c r="AA65" s="7" t="s">
        <v>5</v>
      </c>
      <c r="AB65" s="7"/>
      <c r="AC65" s="7"/>
      <c r="AD65" s="14" t="s">
        <v>9</v>
      </c>
      <c r="AE65" s="7"/>
      <c r="AF65" s="7"/>
      <c r="AG65" s="7"/>
      <c r="AH65" s="29" t="s">
        <v>32</v>
      </c>
      <c r="AI65" s="7"/>
      <c r="AJ65" s="7"/>
      <c r="AK65" s="7"/>
      <c r="AL65" s="7"/>
      <c r="AM65" s="7"/>
      <c r="AN65" s="14" t="s">
        <v>35</v>
      </c>
      <c r="AO65" s="7"/>
      <c r="AP65" s="7"/>
      <c r="AQ65" s="7"/>
      <c r="AR65" s="7"/>
      <c r="AS65" s="29" t="s">
        <v>33</v>
      </c>
      <c r="AT65" s="7"/>
      <c r="AU65" s="7"/>
      <c r="AV65" s="7"/>
      <c r="AW65" s="7"/>
      <c r="AX65" s="7"/>
      <c r="AY65" s="7"/>
      <c r="AZ65" s="7"/>
      <c r="BA65" s="7"/>
      <c r="BB65" s="30" t="s">
        <v>10</v>
      </c>
      <c r="BC65" s="7"/>
      <c r="BD65" s="9" t="s">
        <v>4</v>
      </c>
      <c r="BE65" s="7"/>
      <c r="BF65" s="11" t="s">
        <v>5</v>
      </c>
      <c r="BG65" s="7"/>
      <c r="BH65" s="7"/>
      <c r="BI65" s="7"/>
      <c r="BJ65" s="524"/>
      <c r="BK65" s="43"/>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row>
    <row r="66" spans="1:93" ht="18.75" customHeight="1" thickBot="1" x14ac:dyDescent="0.3">
      <c r="A66" s="7"/>
      <c r="B66" s="7"/>
      <c r="C66" s="7"/>
      <c r="D66" s="7"/>
      <c r="E66" s="8"/>
      <c r="F66" s="7"/>
      <c r="G66" s="8"/>
      <c r="H66" s="7"/>
      <c r="I66" s="7"/>
      <c r="J66" s="7"/>
      <c r="K66" s="44"/>
      <c r="L66" s="7"/>
      <c r="M66" s="7" t="s">
        <v>0</v>
      </c>
      <c r="N66" s="7" t="s">
        <v>1</v>
      </c>
      <c r="O66" s="7" t="s">
        <v>2</v>
      </c>
      <c r="P66" s="7" t="s">
        <v>3</v>
      </c>
      <c r="Q66" s="7" t="s">
        <v>0</v>
      </c>
      <c r="R66" s="7" t="s">
        <v>1</v>
      </c>
      <c r="S66" s="7" t="s">
        <v>2</v>
      </c>
      <c r="T66" s="7" t="s">
        <v>3</v>
      </c>
      <c r="U66" s="7" t="s">
        <v>0</v>
      </c>
      <c r="V66" s="7" t="s">
        <v>1</v>
      </c>
      <c r="W66" s="7" t="s">
        <v>2</v>
      </c>
      <c r="X66" s="7" t="s">
        <v>3</v>
      </c>
      <c r="Y66" s="7"/>
      <c r="Z66" s="7" t="s">
        <v>8</v>
      </c>
      <c r="AA66" s="7"/>
      <c r="AB66" s="7"/>
      <c r="AC66" s="7"/>
      <c r="AD66" s="14"/>
      <c r="AE66" s="7"/>
      <c r="AF66" s="7"/>
      <c r="AG66" s="7"/>
      <c r="AH66" s="29" t="s">
        <v>31</v>
      </c>
      <c r="AI66" s="7"/>
      <c r="AJ66" s="7"/>
      <c r="AK66" s="7"/>
      <c r="AL66" s="7"/>
      <c r="AM66" s="7"/>
      <c r="AN66" s="7" t="str">
        <f>AI67</f>
        <v>Georgien</v>
      </c>
      <c r="AO66" s="7" t="str">
        <f>AI68</f>
        <v>Portugal</v>
      </c>
      <c r="AP66" s="7" t="str">
        <f>AI69</f>
        <v>Frankreich</v>
      </c>
      <c r="AQ66" s="7" t="str">
        <f>AI70</f>
        <v>Deutschland</v>
      </c>
      <c r="AR66" s="7"/>
      <c r="AS66" s="29" t="s">
        <v>31</v>
      </c>
      <c r="AT66" s="7"/>
      <c r="AU66" s="7"/>
      <c r="AV66" s="7"/>
      <c r="AW66" s="7"/>
      <c r="AX66" s="7"/>
      <c r="AY66" s="7"/>
      <c r="AZ66" s="7"/>
      <c r="BA66" s="7"/>
      <c r="BB66" s="7"/>
      <c r="BC66" s="7"/>
      <c r="BD66" s="7"/>
      <c r="BE66" s="7"/>
      <c r="BF66" s="7"/>
      <c r="BG66" s="7"/>
      <c r="BH66" s="7"/>
      <c r="BI66" s="7"/>
      <c r="BJ66" s="524"/>
      <c r="BK66" s="43"/>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row>
    <row r="67" spans="1:93" ht="18.75" customHeight="1" thickBot="1" x14ac:dyDescent="0.3">
      <c r="A67" s="7"/>
      <c r="B67" s="7"/>
      <c r="C67" s="475" t="str">
        <f>$BL$50</f>
        <v>Georgien</v>
      </c>
      <c r="D67" s="474"/>
      <c r="E67" s="55"/>
      <c r="F67" s="10"/>
      <c r="G67" s="55"/>
      <c r="H67" s="196" t="s">
        <v>13</v>
      </c>
      <c r="I67" s="85"/>
      <c r="J67" s="7"/>
      <c r="K67" s="94" t="s">
        <v>299</v>
      </c>
      <c r="L67" s="14">
        <f t="shared" ref="L67:L72" si="40">IF(E67-G67&gt;0,1,IF(G67=E67,0,-1))</f>
        <v>0</v>
      </c>
      <c r="M67" s="60">
        <f>IF($E67="",0,IF($E67&gt;$G67,3,IF($E67=G67,1,0)))</f>
        <v>0</v>
      </c>
      <c r="N67" s="60">
        <f>IF($G67="",0,IF($E67&gt;$G67,0,IF($E67=G67,1,3)))</f>
        <v>0</v>
      </c>
      <c r="O67" s="61"/>
      <c r="P67" s="61"/>
      <c r="Q67" s="64">
        <f>E67</f>
        <v>0</v>
      </c>
      <c r="R67" s="64">
        <f>G67</f>
        <v>0</v>
      </c>
      <c r="S67" s="64"/>
      <c r="T67" s="64"/>
      <c r="U67" s="65">
        <f>G67</f>
        <v>0</v>
      </c>
      <c r="V67" s="65">
        <f>E67</f>
        <v>0</v>
      </c>
      <c r="W67" s="65"/>
      <c r="X67" s="65"/>
      <c r="Y67" s="7"/>
      <c r="Z67" s="62">
        <f>M73</f>
        <v>0</v>
      </c>
      <c r="AA67" s="63">
        <f>Q73</f>
        <v>0</v>
      </c>
      <c r="AB67" s="66">
        <f>U73</f>
        <v>0</v>
      </c>
      <c r="AC67" s="68">
        <f>AA67-AB67</f>
        <v>0</v>
      </c>
      <c r="AD67" s="25">
        <f>IF(Z67&gt;Z68,-1,0)</f>
        <v>0</v>
      </c>
      <c r="AE67" s="25">
        <f>IF(Z67&gt;Z69,-1,0)</f>
        <v>0</v>
      </c>
      <c r="AF67" s="25">
        <f>IF(Z67&gt;Z70,-1,0)</f>
        <v>0</v>
      </c>
      <c r="AG67" s="170">
        <f>10000-(AJ67*1000+AM67*10+AK67)</f>
        <v>10000</v>
      </c>
      <c r="AH67" s="24">
        <f>RANK(AG67,AG67:AG70,1)</f>
        <v>1</v>
      </c>
      <c r="AI67" t="str">
        <f>C67</f>
        <v>Georgien</v>
      </c>
      <c r="AJ67">
        <f t="shared" ref="AJ67:AJ70" si="41">Z67</f>
        <v>0</v>
      </c>
      <c r="AK67">
        <f t="shared" ref="AK67:AK70" si="42">AA67</f>
        <v>0</v>
      </c>
      <c r="AL67">
        <f t="shared" ref="AL67:AL70" si="43">AB67</f>
        <v>0</v>
      </c>
      <c r="AM67">
        <f>AK67-AL67</f>
        <v>0</v>
      </c>
      <c r="AN67" s="171"/>
      <c r="AO67" s="170">
        <f>IF(Z68&lt;&gt;Z67,AG68,IF(G67&gt;E67,AG68-2000,AG68))</f>
        <v>10000</v>
      </c>
      <c r="AP67" s="170">
        <f>IF(Z69&lt;&gt;Z67,AG69,IF(G69&gt;E69,AG69-2000,AG69))</f>
        <v>10000</v>
      </c>
      <c r="AQ67" s="170">
        <f>IF(Z70&lt;&gt;Z67,AG70,IF(G71&gt;E71,AG70-2000,AG70))</f>
        <v>10000</v>
      </c>
      <c r="AR67" s="172">
        <f>AN71</f>
        <v>30000</v>
      </c>
      <c r="AS67" s="24">
        <f>RANK(AR67,AR67:AR70,1)</f>
        <v>1</v>
      </c>
      <c r="AT67" t="str">
        <f t="shared" ref="AT67:AT70" si="44">AI67</f>
        <v>Georgien</v>
      </c>
      <c r="AU67">
        <f t="shared" ref="AU67:AU70" si="45">AJ67</f>
        <v>0</v>
      </c>
      <c r="AV67">
        <f t="shared" ref="AV67:AV70" si="46">AK67</f>
        <v>0</v>
      </c>
      <c r="AW67">
        <f t="shared" ref="AW67:AW70" si="47">AL67</f>
        <v>0</v>
      </c>
      <c r="AX67" s="22"/>
      <c r="AY67" s="7"/>
      <c r="AZ67" s="7"/>
      <c r="BA67" s="86">
        <v>1</v>
      </c>
      <c r="BB67" s="84" t="str">
        <f>VLOOKUP(1,AS67:AT70,2,FALSE)</f>
        <v>Georgien</v>
      </c>
      <c r="BC67" s="85"/>
      <c r="BD67" s="87">
        <f>VLOOKUP(1,AS67:AW70,3,FALSE)</f>
        <v>0</v>
      </c>
      <c r="BE67" s="88">
        <f>VLOOKUP(1,AS67:AW70,4,FALSE)</f>
        <v>0</v>
      </c>
      <c r="BF67" s="10" t="s">
        <v>12</v>
      </c>
      <c r="BG67" s="88">
        <f>VLOOKUP(1,AS67:AW70,5,FALSE)</f>
        <v>0</v>
      </c>
      <c r="BH67" s="89" t="s">
        <v>91</v>
      </c>
      <c r="BI67" s="7"/>
      <c r="BJ67" s="524"/>
      <c r="BK67" s="43"/>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row>
    <row r="68" spans="1:93" ht="18.75" customHeight="1" thickBot="1" x14ac:dyDescent="0.3">
      <c r="A68" s="7"/>
      <c r="B68" s="7"/>
      <c r="C68" s="197" t="s">
        <v>15</v>
      </c>
      <c r="D68" s="91"/>
      <c r="E68" s="55"/>
      <c r="F68" s="10"/>
      <c r="G68" s="55"/>
      <c r="H68" s="197" t="s">
        <v>11</v>
      </c>
      <c r="I68" s="91"/>
      <c r="J68" s="7"/>
      <c r="K68" s="94" t="s">
        <v>300</v>
      </c>
      <c r="L68" s="14">
        <f t="shared" si="40"/>
        <v>0</v>
      </c>
      <c r="M68" s="60"/>
      <c r="N68" s="60"/>
      <c r="O68" s="60">
        <f>IF($E68="",0,IF($E68&gt;$G68,3,IF($E68=$G68,1,0)))</f>
        <v>0</v>
      </c>
      <c r="P68" s="60">
        <f>IF($G68="",0,IF($E68&gt;$G68,0,IF($E68=$G68,1,3)))</f>
        <v>0</v>
      </c>
      <c r="Q68" s="64"/>
      <c r="R68" s="64"/>
      <c r="S68" s="64">
        <f>E68</f>
        <v>0</v>
      </c>
      <c r="T68" s="64">
        <f>G68</f>
        <v>0</v>
      </c>
      <c r="U68" s="65"/>
      <c r="V68" s="65"/>
      <c r="W68" s="65">
        <f>G68</f>
        <v>0</v>
      </c>
      <c r="X68" s="65">
        <f>E68</f>
        <v>0</v>
      </c>
      <c r="Y68" s="7"/>
      <c r="Z68" s="62">
        <f>N73</f>
        <v>0</v>
      </c>
      <c r="AA68" s="63">
        <f>R73</f>
        <v>0</v>
      </c>
      <c r="AB68" s="66">
        <f>V73</f>
        <v>0</v>
      </c>
      <c r="AC68" s="68">
        <f>AA68-AB68</f>
        <v>0</v>
      </c>
      <c r="AD68" s="25">
        <f>IF(Z68&gt;Z67,-1,0)</f>
        <v>0</v>
      </c>
      <c r="AE68" s="25">
        <f>IF(Z68&gt;Z69,-1,0)</f>
        <v>0</v>
      </c>
      <c r="AF68" s="25">
        <f>IF(Z68&gt;Z70,-1,0)</f>
        <v>0</v>
      </c>
      <c r="AG68" s="170">
        <f>10000-(AJ68*1000+AM68*10+AK68)</f>
        <v>10000</v>
      </c>
      <c r="AH68" s="24">
        <f>RANK(AG68,AG67:AG70,1)</f>
        <v>1</v>
      </c>
      <c r="AI68" t="str">
        <f>H67</f>
        <v>Portugal</v>
      </c>
      <c r="AJ68">
        <f t="shared" si="41"/>
        <v>0</v>
      </c>
      <c r="AK68">
        <f t="shared" si="42"/>
        <v>0</v>
      </c>
      <c r="AL68">
        <f t="shared" si="43"/>
        <v>0</v>
      </c>
      <c r="AM68">
        <f>AK68-AL68</f>
        <v>0</v>
      </c>
      <c r="AN68" s="170">
        <f>IF(Z67&lt;&gt;Z68,AG67,IF(E67&gt;G67,AG67-2000,AG67))</f>
        <v>10000</v>
      </c>
      <c r="AO68" s="171"/>
      <c r="AP68" s="170">
        <f>IF(Z68&lt;&gt;Z69,AG69,IF(G72&gt;E72,AG69-2000,AG69))</f>
        <v>10000</v>
      </c>
      <c r="AQ68" s="170">
        <f>IF(Z70&lt;&gt;Z68,AG70,IF(G70&gt;E70,AG70-2000,AG70))</f>
        <v>10000</v>
      </c>
      <c r="AR68" s="173">
        <f>AO71</f>
        <v>30000</v>
      </c>
      <c r="AS68" s="24">
        <f>RANK(AR68,AR67:AR70,1)</f>
        <v>1</v>
      </c>
      <c r="AT68" t="str">
        <f t="shared" si="44"/>
        <v>Portugal</v>
      </c>
      <c r="AU68">
        <f t="shared" si="45"/>
        <v>0</v>
      </c>
      <c r="AV68">
        <f t="shared" si="46"/>
        <v>0</v>
      </c>
      <c r="AW68">
        <f t="shared" si="47"/>
        <v>0</v>
      </c>
      <c r="AX68" s="7"/>
      <c r="AY68" s="7"/>
      <c r="AZ68" s="7"/>
      <c r="BA68" s="86">
        <v>2</v>
      </c>
      <c r="BB68" s="84" t="e">
        <f>VLOOKUP(2,AS67:AT70,2,FALSE)</f>
        <v>#N/A</v>
      </c>
      <c r="BC68" s="85"/>
      <c r="BD68" s="87" t="e">
        <f>VLOOKUP(2,AS67:AW70,3,FALSE)</f>
        <v>#N/A</v>
      </c>
      <c r="BE68" s="88" t="e">
        <f>VLOOKUP(2,AS67:AW70,4,FALSE)</f>
        <v>#N/A</v>
      </c>
      <c r="BF68" s="10" t="s">
        <v>12</v>
      </c>
      <c r="BG68" s="88" t="e">
        <f>VLOOKUP(2,AS67:AW70,5,FALSE)</f>
        <v>#N/A</v>
      </c>
      <c r="BH68" s="89" t="s">
        <v>89</v>
      </c>
      <c r="BI68" s="7"/>
      <c r="BJ68" s="524"/>
      <c r="BK68" s="43"/>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row>
    <row r="69" spans="1:93" ht="18.75" customHeight="1" thickBot="1" x14ac:dyDescent="0.3">
      <c r="A69" s="7"/>
      <c r="B69" s="7"/>
      <c r="C69" s="483" t="str">
        <f>C67</f>
        <v>Georgien</v>
      </c>
      <c r="D69" s="85"/>
      <c r="E69" s="55"/>
      <c r="F69" s="10"/>
      <c r="G69" s="55"/>
      <c r="H69" s="84" t="str">
        <f>C68</f>
        <v>Frankreich</v>
      </c>
      <c r="I69" s="85"/>
      <c r="J69" s="7"/>
      <c r="K69" s="94" t="s">
        <v>301</v>
      </c>
      <c r="L69" s="14">
        <f t="shared" si="40"/>
        <v>0</v>
      </c>
      <c r="M69" s="60">
        <f>IF($E69="",0,IF($E69&gt;$G69,3,IF($E69=G69,1,0)))</f>
        <v>0</v>
      </c>
      <c r="N69" s="60"/>
      <c r="O69" s="60">
        <f>IF($G69="",0,IF($E69&gt;$G69,0,IF($E69=$G69,1,3)))</f>
        <v>0</v>
      </c>
      <c r="P69" s="60"/>
      <c r="Q69" s="64">
        <f>E69</f>
        <v>0</v>
      </c>
      <c r="R69" s="64"/>
      <c r="S69" s="64">
        <f>G69</f>
        <v>0</v>
      </c>
      <c r="T69" s="64"/>
      <c r="U69" s="65">
        <f>G69</f>
        <v>0</v>
      </c>
      <c r="V69" s="65"/>
      <c r="W69" s="65">
        <f>E69</f>
        <v>0</v>
      </c>
      <c r="X69" s="65"/>
      <c r="Y69" s="7"/>
      <c r="Z69" s="62">
        <f>O73</f>
        <v>0</v>
      </c>
      <c r="AA69" s="63">
        <f>S73</f>
        <v>0</v>
      </c>
      <c r="AB69" s="66">
        <f>W73</f>
        <v>0</v>
      </c>
      <c r="AC69" s="68">
        <f>AA69-AB69</f>
        <v>0</v>
      </c>
      <c r="AD69" s="25">
        <f>IF(Z69&gt;Z67,-1,0)</f>
        <v>0</v>
      </c>
      <c r="AE69" s="25">
        <f>IF(Z69&gt;Z68,-1,0)</f>
        <v>0</v>
      </c>
      <c r="AF69" s="25">
        <f>IF(Z69&gt;Z70,-1,0)</f>
        <v>0</v>
      </c>
      <c r="AG69" s="170">
        <f>10000-(AJ69*1000+AM69*10+AK69)</f>
        <v>10000</v>
      </c>
      <c r="AH69" s="24">
        <f>RANK(AG69,AG67:AG70,1)</f>
        <v>1</v>
      </c>
      <c r="AI69" t="str">
        <f>C68</f>
        <v>Frankreich</v>
      </c>
      <c r="AJ69">
        <f t="shared" si="41"/>
        <v>0</v>
      </c>
      <c r="AK69">
        <f t="shared" si="42"/>
        <v>0</v>
      </c>
      <c r="AL69">
        <f t="shared" si="43"/>
        <v>0</v>
      </c>
      <c r="AM69">
        <f>AK69-AL69</f>
        <v>0</v>
      </c>
      <c r="AN69" s="170">
        <f>IF(Z67&lt;&gt;Z69,AG67,IF(E69&gt;G69,AG67-2000,AG67))</f>
        <v>10000</v>
      </c>
      <c r="AO69" s="170">
        <f>IF(Z68&lt;&gt;Z69,AG68,IF(E72&gt;G72,AG68-2000,AG68))</f>
        <v>10000</v>
      </c>
      <c r="AP69" s="171"/>
      <c r="AQ69" s="170">
        <f>IF(Z70&lt;&gt;Z69,AG70,IF(G68&gt;E68,AG70-2000,AG70))</f>
        <v>10000</v>
      </c>
      <c r="AR69" s="173">
        <f>AP71</f>
        <v>30000</v>
      </c>
      <c r="AS69" s="24">
        <f>RANK(AR69,AR67:AR70,1)</f>
        <v>1</v>
      </c>
      <c r="AT69" t="str">
        <f t="shared" si="44"/>
        <v>Frankreich</v>
      </c>
      <c r="AU69">
        <f t="shared" si="45"/>
        <v>0</v>
      </c>
      <c r="AV69">
        <f t="shared" si="46"/>
        <v>0</v>
      </c>
      <c r="AW69">
        <f t="shared" si="47"/>
        <v>0</v>
      </c>
      <c r="AX69" s="7"/>
      <c r="AY69" s="7"/>
      <c r="AZ69" s="7"/>
      <c r="BA69" s="111">
        <v>3</v>
      </c>
      <c r="BB69" s="119" t="e">
        <f>VLOOKUP(3,AS67:AT70,2,FALSE)</f>
        <v>#N/A</v>
      </c>
      <c r="BC69" s="112"/>
      <c r="BD69" s="96" t="e">
        <f>VLOOKUP(3,AS67:AW70,3,FALSE)</f>
        <v>#N/A</v>
      </c>
      <c r="BE69" s="96" t="e">
        <f>VLOOKUP(3,AS67:AW70,4,FALSE)</f>
        <v>#N/A</v>
      </c>
      <c r="BF69" s="10" t="s">
        <v>12</v>
      </c>
      <c r="BG69" s="96" t="e">
        <f>VLOOKUP(3,AS67:AW70,5,FALSE)</f>
        <v>#N/A</v>
      </c>
      <c r="BH69" s="7"/>
      <c r="BI69" s="7"/>
      <c r="BJ69" s="524"/>
      <c r="BK69" s="43"/>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row>
    <row r="70" spans="1:93" ht="18.75" customHeight="1" thickBot="1" x14ac:dyDescent="0.3">
      <c r="A70" s="7"/>
      <c r="B70" s="7"/>
      <c r="C70" s="90" t="str">
        <f>H67</f>
        <v>Portugal</v>
      </c>
      <c r="D70" s="91"/>
      <c r="E70" s="55"/>
      <c r="F70" s="10"/>
      <c r="G70" s="55"/>
      <c r="H70" s="90" t="str">
        <f>H68</f>
        <v>Deutschland</v>
      </c>
      <c r="I70" s="91"/>
      <c r="J70" s="7"/>
      <c r="K70" s="94" t="s">
        <v>302</v>
      </c>
      <c r="L70" s="14">
        <f t="shared" si="40"/>
        <v>0</v>
      </c>
      <c r="M70" s="60"/>
      <c r="N70" s="60">
        <f>IF($E70="",0,IF($E70&gt;$G70,3,IF($E70=$G70,1,0)))</f>
        <v>0</v>
      </c>
      <c r="O70" s="60"/>
      <c r="P70" s="60">
        <f>IF($G70="",0,IF($E70&gt;$G70,0,IF($E70=$G70,1,3)))</f>
        <v>0</v>
      </c>
      <c r="Q70" s="64"/>
      <c r="R70" s="64">
        <f>E70</f>
        <v>0</v>
      </c>
      <c r="S70" s="64"/>
      <c r="T70" s="64">
        <f>G70</f>
        <v>0</v>
      </c>
      <c r="U70" s="65"/>
      <c r="V70" s="65">
        <f>G70</f>
        <v>0</v>
      </c>
      <c r="W70" s="65"/>
      <c r="X70" s="65">
        <f>E70</f>
        <v>0</v>
      </c>
      <c r="Y70" s="7"/>
      <c r="Z70" s="62">
        <f>P73</f>
        <v>0</v>
      </c>
      <c r="AA70" s="63">
        <f>T73</f>
        <v>0</v>
      </c>
      <c r="AB70" s="66">
        <f>X73</f>
        <v>0</v>
      </c>
      <c r="AC70" s="68">
        <f>AA70-AB70</f>
        <v>0</v>
      </c>
      <c r="AD70" s="25">
        <f>IF(Z70&gt;Z67,-1,0)</f>
        <v>0</v>
      </c>
      <c r="AE70" s="25">
        <f>IF(Z70&gt;Z68,-1,0)</f>
        <v>0</v>
      </c>
      <c r="AF70" s="25">
        <f>IF(Z70&gt;Z69,-1,0)</f>
        <v>0</v>
      </c>
      <c r="AG70" s="170">
        <f>10000-(AJ70*1000+AM70*10+AK70)</f>
        <v>10000</v>
      </c>
      <c r="AH70" s="24">
        <f>RANK(AG70,AG67:AG70,1)</f>
        <v>1</v>
      </c>
      <c r="AI70" t="str">
        <f>H68</f>
        <v>Deutschland</v>
      </c>
      <c r="AJ70">
        <f t="shared" si="41"/>
        <v>0</v>
      </c>
      <c r="AK70">
        <f t="shared" si="42"/>
        <v>0</v>
      </c>
      <c r="AL70">
        <f t="shared" si="43"/>
        <v>0</v>
      </c>
      <c r="AM70">
        <f>AK70-AL70</f>
        <v>0</v>
      </c>
      <c r="AN70" s="170">
        <f>IF(Z67&lt;&gt;Z70,AG67,IF(E71&gt;G71,AG67-2000,AG67))</f>
        <v>10000</v>
      </c>
      <c r="AO70" s="170">
        <f>IF(Z68&lt;&gt;Z70,AG68,IF(E70&gt;G70,AG68-2000,AG68))</f>
        <v>10000</v>
      </c>
      <c r="AP70" s="170">
        <f>IF(Z69&lt;&gt;Z70,AG69,IF(E68&gt;G68,AG69-2000,AG69))</f>
        <v>10000</v>
      </c>
      <c r="AQ70" s="171"/>
      <c r="AR70" s="173">
        <f>AQ71</f>
        <v>30000</v>
      </c>
      <c r="AS70" s="24">
        <f>RANK(AR70,AR67:AR70,1)</f>
        <v>1</v>
      </c>
      <c r="AT70" t="str">
        <f t="shared" si="44"/>
        <v>Deutschland</v>
      </c>
      <c r="AU70">
        <f t="shared" si="45"/>
        <v>0</v>
      </c>
      <c r="AV70">
        <f t="shared" si="46"/>
        <v>0</v>
      </c>
      <c r="AW70">
        <f t="shared" si="47"/>
        <v>0</v>
      </c>
      <c r="AX70" s="7"/>
      <c r="AY70" s="7"/>
      <c r="AZ70" s="7"/>
      <c r="BA70" s="56">
        <v>4</v>
      </c>
      <c r="BB70" s="57" t="e">
        <f>VLOOKUP(4,AS67:AT70,2,FALSE)</f>
        <v>#N/A</v>
      </c>
      <c r="BC70" s="58"/>
      <c r="BD70" s="59" t="e">
        <f>VLOOKUP(4,AS67:AW70,3,FALSE)</f>
        <v>#N/A</v>
      </c>
      <c r="BE70" s="59" t="e">
        <f>VLOOKUP(4,AS67:AW70,4,FALSE)</f>
        <v>#N/A</v>
      </c>
      <c r="BF70" s="10" t="s">
        <v>12</v>
      </c>
      <c r="BG70" s="59" t="e">
        <f>VLOOKUP(4,AS67:AW70,5,FALSE)</f>
        <v>#N/A</v>
      </c>
      <c r="BH70" s="7"/>
      <c r="BI70" s="7"/>
      <c r="BJ70" s="524"/>
      <c r="BK70" s="43"/>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row>
    <row r="71" spans="1:93" ht="18.75" customHeight="1" thickBot="1" x14ac:dyDescent="0.3">
      <c r="A71" s="7"/>
      <c r="B71" s="7"/>
      <c r="C71" s="483" t="str">
        <f>C67</f>
        <v>Georgien</v>
      </c>
      <c r="D71" s="85"/>
      <c r="E71" s="55"/>
      <c r="F71" s="10"/>
      <c r="G71" s="55"/>
      <c r="H71" s="84" t="str">
        <f>H68</f>
        <v>Deutschland</v>
      </c>
      <c r="I71" s="85"/>
      <c r="J71" s="7"/>
      <c r="K71" s="198" t="s">
        <v>303</v>
      </c>
      <c r="L71" s="14">
        <f t="shared" si="40"/>
        <v>0</v>
      </c>
      <c r="M71" s="60">
        <f>IF($E71="",0,IF($E71&gt;$G71,3,IF($E71=G71,1,0)))</f>
        <v>0</v>
      </c>
      <c r="N71" s="60"/>
      <c r="O71" s="60"/>
      <c r="P71" s="60">
        <f>IF($G71="",0,IF($E71&gt;$G71,0,IF($E71=$G71,1,3)))</f>
        <v>0</v>
      </c>
      <c r="Q71" s="64">
        <f>E71</f>
        <v>0</v>
      </c>
      <c r="R71" s="64"/>
      <c r="S71" s="64"/>
      <c r="T71" s="64">
        <f>G71</f>
        <v>0</v>
      </c>
      <c r="U71" s="65">
        <f>G71</f>
        <v>0</v>
      </c>
      <c r="V71" s="65"/>
      <c r="W71" s="65"/>
      <c r="X71" s="65">
        <f>E71</f>
        <v>0</v>
      </c>
      <c r="Y71" s="7"/>
      <c r="AG71" s="67"/>
      <c r="AH71" s="74"/>
      <c r="AI71" s="74"/>
      <c r="AJ71" s="74"/>
      <c r="AK71" s="74"/>
      <c r="AL71" s="74"/>
      <c r="AM71" s="74"/>
      <c r="AN71" s="174">
        <f>SUM(AN67:AN70)</f>
        <v>30000</v>
      </c>
      <c r="AO71" s="175">
        <f>SUM(AO67:AO70)</f>
        <v>30000</v>
      </c>
      <c r="AP71" s="175">
        <f>SUM(AP67:AP70)</f>
        <v>30000</v>
      </c>
      <c r="AQ71" s="175">
        <f>SUM(AQ67:AQ70)</f>
        <v>30000</v>
      </c>
      <c r="AR71" s="176"/>
      <c r="AS71" s="28"/>
      <c r="AT71" s="28"/>
      <c r="AX71" s="7"/>
      <c r="AY71" s="7"/>
      <c r="AZ71" s="7"/>
      <c r="BA71" s="26"/>
      <c r="BB71" s="7"/>
      <c r="BC71" s="7"/>
      <c r="BD71" s="7"/>
      <c r="BE71" s="7"/>
      <c r="BF71" s="7"/>
      <c r="BG71" s="7"/>
      <c r="BH71" s="7"/>
      <c r="BI71" s="7"/>
      <c r="BJ71" s="524"/>
      <c r="BK71" s="43"/>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row>
    <row r="72" spans="1:93" ht="18.75" customHeight="1" thickBot="1" x14ac:dyDescent="0.3">
      <c r="A72" s="7"/>
      <c r="B72" s="7"/>
      <c r="C72" s="90" t="str">
        <f>H67</f>
        <v>Portugal</v>
      </c>
      <c r="D72" s="91"/>
      <c r="E72" s="55"/>
      <c r="F72" s="10"/>
      <c r="G72" s="55"/>
      <c r="H72" s="90" t="str">
        <f>C68</f>
        <v>Frankreich</v>
      </c>
      <c r="I72" s="91"/>
      <c r="J72" s="7"/>
      <c r="K72" s="198" t="s">
        <v>304</v>
      </c>
      <c r="L72" s="14">
        <f t="shared" si="40"/>
        <v>0</v>
      </c>
      <c r="M72" s="60"/>
      <c r="N72" s="60">
        <f>IF($E72="",0,IF($E72&gt;$G72,3,IF($E72=$G72,1,0)))</f>
        <v>0</v>
      </c>
      <c r="O72" s="60">
        <f>IF($G72="",0,IF($E72&gt;$G72,0,IF($E72=$G72,1,3)))</f>
        <v>0</v>
      </c>
      <c r="P72" s="60"/>
      <c r="Q72" s="64"/>
      <c r="R72" s="64">
        <f>E72</f>
        <v>0</v>
      </c>
      <c r="S72" s="64">
        <f>G72</f>
        <v>0</v>
      </c>
      <c r="T72" s="64"/>
      <c r="U72" s="65"/>
      <c r="V72" s="65">
        <f>G72</f>
        <v>0</v>
      </c>
      <c r="W72" s="65">
        <f>E72</f>
        <v>0</v>
      </c>
      <c r="X72" s="65"/>
      <c r="Y72" s="7"/>
      <c r="Z72" s="67" t="s">
        <v>30</v>
      </c>
      <c r="AA72" s="67"/>
      <c r="AB72" s="67"/>
      <c r="AC72" s="67"/>
      <c r="AD72" s="67"/>
      <c r="AE72" s="67"/>
      <c r="AF72" s="67"/>
      <c r="AG72" s="67" t="b">
        <f>OR(AG67=AG68,AG67=AG69,AG67=AG70,AG68=AG69,AG68=AG70,AG69=AG70)</f>
        <v>1</v>
      </c>
      <c r="AH72" s="74"/>
      <c r="AI72" s="74"/>
      <c r="AJ72" s="74"/>
      <c r="AK72" s="74"/>
      <c r="AL72" s="74"/>
      <c r="AM72" s="74"/>
      <c r="AN72" s="67" t="s">
        <v>34</v>
      </c>
      <c r="AO72" s="67"/>
      <c r="AP72" s="67"/>
      <c r="AQ72" s="67"/>
      <c r="AR72" s="67" t="b">
        <f>OR(AR67=AR68,AR67=AR69,AR67=AR70,AR68=AR69,AR68=AR70,AR69=AR70)</f>
        <v>1</v>
      </c>
      <c r="AX72" s="7"/>
      <c r="AY72" s="7"/>
      <c r="AZ72" s="7"/>
      <c r="BA72" s="26"/>
      <c r="BB72" s="7"/>
      <c r="BC72" s="7"/>
      <c r="BD72" s="7"/>
      <c r="BE72" s="7"/>
      <c r="BF72" s="7"/>
      <c r="BG72" s="180" t="s">
        <v>228</v>
      </c>
      <c r="BH72" s="178"/>
      <c r="BI72" s="7"/>
      <c r="BJ72" s="524"/>
      <c r="BK72" s="43"/>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row>
    <row r="73" spans="1:93" ht="18.75" customHeight="1" x14ac:dyDescent="0.25">
      <c r="A73" s="7"/>
      <c r="B73" s="7"/>
      <c r="C73" s="26" t="str">
        <f>IF(G72="","",IF(AR72=TRUE,"Achtung: Fehler in Tabelle! Offizielles Resultat anpassen mit Überschreiben in Tabelle",""))</f>
        <v/>
      </c>
      <c r="D73" s="7"/>
      <c r="E73" s="8"/>
      <c r="F73" s="7"/>
      <c r="G73" s="8"/>
      <c r="H73" s="7"/>
      <c r="I73" s="7"/>
      <c r="J73" s="7"/>
      <c r="K73" s="44"/>
      <c r="L73" s="7"/>
      <c r="M73" s="9">
        <f t="shared" ref="M73:X73" si="48">SUM(M67:M72)</f>
        <v>0</v>
      </c>
      <c r="N73" s="9">
        <f t="shared" si="48"/>
        <v>0</v>
      </c>
      <c r="O73" s="9">
        <f t="shared" si="48"/>
        <v>0</v>
      </c>
      <c r="P73" s="9">
        <f t="shared" si="48"/>
        <v>0</v>
      </c>
      <c r="Q73" s="9">
        <f t="shared" si="48"/>
        <v>0</v>
      </c>
      <c r="R73" s="9">
        <f t="shared" si="48"/>
        <v>0</v>
      </c>
      <c r="S73" s="9">
        <f t="shared" si="48"/>
        <v>0</v>
      </c>
      <c r="T73" s="9">
        <f t="shared" si="48"/>
        <v>0</v>
      </c>
      <c r="U73" s="9">
        <f t="shared" si="48"/>
        <v>0</v>
      </c>
      <c r="V73" s="9">
        <f t="shared" si="48"/>
        <v>0</v>
      </c>
      <c r="W73" s="9">
        <f t="shared" si="48"/>
        <v>0</v>
      </c>
      <c r="X73" s="9">
        <f t="shared" si="48"/>
        <v>0</v>
      </c>
      <c r="Y73" s="7"/>
      <c r="Z73" s="7"/>
      <c r="AA73" s="7"/>
      <c r="AB73" s="7"/>
      <c r="AC73" s="7"/>
      <c r="AD73" s="7"/>
      <c r="AE73" s="7"/>
      <c r="AF73" s="7"/>
      <c r="AG73" s="177" t="s">
        <v>251</v>
      </c>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181" t="s">
        <v>230</v>
      </c>
      <c r="BI73" s="7"/>
      <c r="BJ73" s="524"/>
      <c r="BK73" s="43"/>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row>
    <row r="74" spans="1:93" ht="18.75" customHeight="1" thickBot="1" x14ac:dyDescent="0.4">
      <c r="A74" s="114"/>
      <c r="B74" s="114"/>
      <c r="C74" s="114"/>
      <c r="D74" s="114"/>
      <c r="E74" s="115"/>
      <c r="F74" s="114"/>
      <c r="G74" s="115"/>
      <c r="H74" s="114"/>
      <c r="I74" s="114"/>
      <c r="J74" s="114"/>
      <c r="K74" s="116"/>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7"/>
      <c r="BJ74" s="524"/>
      <c r="BK74" s="43"/>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169"/>
      <c r="CL74" s="7"/>
      <c r="CM74" s="7"/>
      <c r="CN74" s="7"/>
      <c r="CO74" s="7"/>
    </row>
    <row r="75" spans="1:93" ht="18.75" customHeight="1" x14ac:dyDescent="0.25">
      <c r="A75" s="124"/>
      <c r="B75" s="124"/>
      <c r="C75" s="124"/>
      <c r="D75" s="124"/>
      <c r="E75" s="125"/>
      <c r="F75" s="124"/>
      <c r="G75" s="125"/>
      <c r="H75" s="124"/>
      <c r="I75" s="124"/>
      <c r="J75" s="124"/>
      <c r="K75" s="126"/>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524"/>
      <c r="BK75" s="43"/>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row>
    <row r="76" spans="1:93" ht="18.75" customHeight="1" x14ac:dyDescent="0.25">
      <c r="A76" s="124"/>
      <c r="B76" s="124"/>
      <c r="C76" s="127" t="s">
        <v>198</v>
      </c>
      <c r="D76" s="130" t="s">
        <v>4</v>
      </c>
      <c r="E76" s="124"/>
      <c r="F76" s="133" t="s">
        <v>5</v>
      </c>
      <c r="G76" s="124"/>
      <c r="H76" s="128"/>
      <c r="I76" s="129"/>
      <c r="J76" s="130" t="s">
        <v>206</v>
      </c>
      <c r="K76" s="131"/>
      <c r="L76" s="124"/>
      <c r="M76" s="124"/>
      <c r="N76" s="124"/>
      <c r="O76" s="124"/>
      <c r="P76" s="124"/>
      <c r="Q76" s="124"/>
      <c r="R76" s="124"/>
      <c r="S76" s="124"/>
      <c r="T76" s="124"/>
      <c r="U76" s="124"/>
      <c r="V76" s="124"/>
      <c r="W76" s="124"/>
      <c r="X76" s="124"/>
      <c r="Y76" s="124"/>
      <c r="Z76" s="124"/>
      <c r="AA76" s="124"/>
      <c r="AB76" s="124"/>
      <c r="AC76" s="124"/>
      <c r="AD76" s="132"/>
      <c r="AE76" s="124"/>
      <c r="AF76" s="124"/>
      <c r="AG76" s="124"/>
      <c r="AH76" s="129"/>
      <c r="AI76" s="124"/>
      <c r="AJ76" s="124"/>
      <c r="AK76" s="124"/>
      <c r="AL76" s="124"/>
      <c r="AM76" s="124"/>
      <c r="AN76" s="132"/>
      <c r="AO76" s="124"/>
      <c r="AP76" s="124"/>
      <c r="AQ76" s="124"/>
      <c r="AR76" s="124"/>
      <c r="AS76" s="129"/>
      <c r="AT76" s="124"/>
      <c r="AU76" s="124"/>
      <c r="AV76" s="124"/>
      <c r="AW76" s="124"/>
      <c r="AX76" s="124"/>
      <c r="AY76" s="124"/>
      <c r="AZ76" s="124"/>
      <c r="BA76" s="129"/>
      <c r="BB76" s="127" t="s">
        <v>198</v>
      </c>
      <c r="BC76" s="124"/>
      <c r="BD76" s="130" t="s">
        <v>4</v>
      </c>
      <c r="BE76" s="124"/>
      <c r="BF76" s="133" t="s">
        <v>5</v>
      </c>
      <c r="BG76" s="124"/>
      <c r="BH76" s="129"/>
      <c r="BI76" s="124"/>
      <c r="BJ76" s="524"/>
      <c r="BK76" s="43"/>
      <c r="BL76" s="29"/>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row>
    <row r="77" spans="1:93" ht="18.75" customHeight="1" thickBot="1" x14ac:dyDescent="0.3">
      <c r="A77" s="124"/>
      <c r="B77" s="124"/>
      <c r="C77" s="127" t="s">
        <v>149</v>
      </c>
      <c r="D77" s="124"/>
      <c r="E77" s="125"/>
      <c r="F77" s="124"/>
      <c r="G77" s="125"/>
      <c r="H77" s="128" t="s">
        <v>205</v>
      </c>
      <c r="I77" s="124"/>
      <c r="J77" s="124"/>
      <c r="K77" s="131"/>
      <c r="L77" s="124"/>
      <c r="M77" s="124"/>
      <c r="N77" s="124"/>
      <c r="O77" s="124"/>
      <c r="P77" s="124"/>
      <c r="Q77" s="124"/>
      <c r="R77" s="124"/>
      <c r="S77" s="124"/>
      <c r="T77" s="124"/>
      <c r="U77" s="124"/>
      <c r="V77" s="124"/>
      <c r="W77" s="124"/>
      <c r="X77" s="124"/>
      <c r="Y77" s="124"/>
      <c r="Z77" s="124"/>
      <c r="AA77" s="124"/>
      <c r="AB77" s="124"/>
      <c r="AC77" s="124"/>
      <c r="AD77" s="132"/>
      <c r="AE77" s="124"/>
      <c r="AF77" s="124"/>
      <c r="AG77" s="124"/>
      <c r="AH77" s="129"/>
      <c r="AI77" s="124"/>
      <c r="AJ77" s="124"/>
      <c r="AK77" s="124"/>
      <c r="AL77" s="124"/>
      <c r="AM77" s="124"/>
      <c r="AN77" s="124"/>
      <c r="AO77" s="124"/>
      <c r="AP77" s="124"/>
      <c r="AQ77" s="124"/>
      <c r="AR77" s="124"/>
      <c r="AS77" s="129"/>
      <c r="AT77" s="124"/>
      <c r="AU77" s="124"/>
      <c r="AV77" s="124"/>
      <c r="AW77" s="124"/>
      <c r="AX77" s="124"/>
      <c r="AY77" s="124"/>
      <c r="AZ77" s="124"/>
      <c r="BA77" s="124"/>
      <c r="BB77" s="127" t="s">
        <v>223</v>
      </c>
      <c r="BC77" s="124"/>
      <c r="BD77" s="124"/>
      <c r="BE77" s="124"/>
      <c r="BF77" s="124"/>
      <c r="BG77" s="124"/>
      <c r="BH77" s="124"/>
      <c r="BI77" s="124"/>
      <c r="BJ77" s="524"/>
      <c r="BK77" s="43"/>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row>
    <row r="78" spans="1:93" ht="18.75" customHeight="1" thickBot="1" x14ac:dyDescent="0.3">
      <c r="A78" s="124"/>
      <c r="B78" s="124"/>
      <c r="C78" s="210" t="e">
        <f>BB14</f>
        <v>#N/A</v>
      </c>
      <c r="D78" s="109" t="e">
        <f>BD14</f>
        <v>#N/A</v>
      </c>
      <c r="E78" s="109" t="e">
        <f>BE14</f>
        <v>#N/A</v>
      </c>
      <c r="F78" s="140" t="s">
        <v>12</v>
      </c>
      <c r="G78" s="109" t="e">
        <f>BG14</f>
        <v>#N/A</v>
      </c>
      <c r="H78" s="110" t="e">
        <f>D78*1000+(E78-G78)*10+E78</f>
        <v>#N/A</v>
      </c>
      <c r="I78" s="98" t="s">
        <v>199</v>
      </c>
      <c r="J78" s="113" t="e">
        <f t="shared" ref="J78:J83" si="49">IF(H78="","",RANK(H78,H$78:H$83,0)+ROW(A1)%%)</f>
        <v>#N/A</v>
      </c>
      <c r="K78" s="134"/>
      <c r="L78" s="132"/>
      <c r="M78" s="135"/>
      <c r="N78" s="135"/>
      <c r="O78" s="136"/>
      <c r="P78" s="136"/>
      <c r="Q78" s="135"/>
      <c r="R78" s="135"/>
      <c r="S78" s="135"/>
      <c r="T78" s="135"/>
      <c r="U78" s="135"/>
      <c r="V78" s="135"/>
      <c r="W78" s="135"/>
      <c r="X78" s="135"/>
      <c r="Y78" s="124"/>
      <c r="Z78" s="124"/>
      <c r="AA78" s="124"/>
      <c r="AB78" s="124"/>
      <c r="AC78" s="124"/>
      <c r="AD78" s="132"/>
      <c r="AE78" s="132"/>
      <c r="AF78" s="132"/>
      <c r="AG78" s="124"/>
      <c r="AH78" s="130"/>
      <c r="AI78" s="124"/>
      <c r="AJ78" s="124"/>
      <c r="AK78" s="124"/>
      <c r="AL78" s="124"/>
      <c r="AM78" s="124"/>
      <c r="AN78" s="137"/>
      <c r="AO78" s="137"/>
      <c r="AP78" s="137"/>
      <c r="AQ78" s="137"/>
      <c r="AR78" s="69"/>
      <c r="AS78" s="130"/>
      <c r="AT78" s="124"/>
      <c r="AU78" s="124"/>
      <c r="AV78" s="124"/>
      <c r="AW78" s="124"/>
      <c r="AX78" s="124"/>
      <c r="AY78" s="124"/>
      <c r="AZ78" s="124"/>
      <c r="BA78" s="141" t="str">
        <f t="shared" ref="BA78:BA83" si="50">IF(ROW(A1)&gt;COUNT(J$78:J$83),"",SMALL(J$78:J$83,ROW(A1)))</f>
        <v/>
      </c>
      <c r="BB78" s="108" t="str">
        <f>IF($BA78="","",INDEX(C$78:C$83,MATCH($BA78,$J$78:$J$83,0)))</f>
        <v/>
      </c>
      <c r="BC78" s="142"/>
      <c r="BD78" s="143" t="str">
        <f>IF($BA78="","",INDEX(D$78:D$83,MATCH($BA78,$J$78:$J$83,0)))</f>
        <v/>
      </c>
      <c r="BE78" s="100" t="str">
        <f>IF($BA78="","",INDEX(E$78:E$83,MATCH($BA78,$J$78:$J$83,0)))</f>
        <v/>
      </c>
      <c r="BF78" s="140" t="s">
        <v>12</v>
      </c>
      <c r="BG78" s="143" t="str">
        <f t="shared" ref="BG78:BG83" si="51">IF($BA78="","",INDEX(G$78:G$83,MATCH($BA78,$J$78:$J$83,0)))</f>
        <v/>
      </c>
      <c r="BH78" s="100" t="str">
        <f>IF($BA78="","",INDEX(I$78:I$83,MATCH($BA78,$J$78:$J$83,0)))</f>
        <v/>
      </c>
      <c r="BI78" s="110">
        <f>IF(BH78="A",0,IF(BH78="B",1,IF(BH78="C",2,IF(BH78="D",4,IF(BH78="E",8,IF(BH78="F",16,777777777))))))</f>
        <v>777777777</v>
      </c>
      <c r="BJ78" s="524"/>
      <c r="BK78" s="43"/>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row>
    <row r="79" spans="1:93" ht="18.75" customHeight="1" thickBot="1" x14ac:dyDescent="0.3">
      <c r="A79" s="124"/>
      <c r="B79" s="124"/>
      <c r="C79" s="214" t="e">
        <f>BB25</f>
        <v>#N/A</v>
      </c>
      <c r="D79" s="109" t="e">
        <f>BD25</f>
        <v>#N/A</v>
      </c>
      <c r="E79" s="109" t="e">
        <f>BE25</f>
        <v>#N/A</v>
      </c>
      <c r="F79" s="140" t="s">
        <v>12</v>
      </c>
      <c r="G79" s="109" t="e">
        <f>BG25</f>
        <v>#N/A</v>
      </c>
      <c r="H79" s="110" t="e">
        <f t="shared" ref="H79:H83" si="52">D79*1000+(E79-G79)*10+E79</f>
        <v>#N/A</v>
      </c>
      <c r="I79" s="103" t="s">
        <v>200</v>
      </c>
      <c r="J79" s="113" t="e">
        <f t="shared" si="49"/>
        <v>#N/A</v>
      </c>
      <c r="K79" s="134"/>
      <c r="L79" s="132"/>
      <c r="M79" s="135"/>
      <c r="N79" s="135"/>
      <c r="O79" s="135"/>
      <c r="P79" s="135"/>
      <c r="Q79" s="135"/>
      <c r="R79" s="135"/>
      <c r="S79" s="135"/>
      <c r="T79" s="135"/>
      <c r="U79" s="135"/>
      <c r="V79" s="135"/>
      <c r="W79" s="135"/>
      <c r="X79" s="135"/>
      <c r="Y79" s="124"/>
      <c r="Z79" s="124"/>
      <c r="AA79" s="124"/>
      <c r="AB79" s="124"/>
      <c r="AC79" s="124"/>
      <c r="AD79" s="132"/>
      <c r="AE79" s="132"/>
      <c r="AF79" s="132"/>
      <c r="AG79" s="124"/>
      <c r="AH79" s="130"/>
      <c r="AI79" s="124"/>
      <c r="AJ79" s="124"/>
      <c r="AK79" s="124"/>
      <c r="AL79" s="124"/>
      <c r="AM79" s="124"/>
      <c r="AN79" s="137"/>
      <c r="AO79" s="137"/>
      <c r="AP79" s="137"/>
      <c r="AQ79" s="137"/>
      <c r="AR79" s="70"/>
      <c r="AS79" s="130"/>
      <c r="AT79" s="124"/>
      <c r="AU79" s="124"/>
      <c r="AV79" s="124"/>
      <c r="AW79" s="124"/>
      <c r="AX79" s="124"/>
      <c r="AY79" s="124"/>
      <c r="AZ79" s="124"/>
      <c r="BA79" s="141" t="str">
        <f t="shared" si="50"/>
        <v/>
      </c>
      <c r="BB79" s="108" t="str">
        <f t="shared" ref="BB79:BB83" si="53">IF($BA79="","",INDEX(C$78:C$83,MATCH($BA79,$J$78:$J$83,0)))</f>
        <v/>
      </c>
      <c r="BC79" s="142"/>
      <c r="BD79" s="143" t="str">
        <f t="shared" ref="BD79:BD83" si="54">IF($BA79="","",INDEX(D$78:D$83,MATCH($BA79,$J$78:$J$83,0)))</f>
        <v/>
      </c>
      <c r="BE79" s="100" t="str">
        <f>IF($BA79="","",INDEX(E$78:E$83,MATCH($BA79,$J$78:$J$83,0)))</f>
        <v/>
      </c>
      <c r="BF79" s="140" t="s">
        <v>12</v>
      </c>
      <c r="BG79" s="143" t="str">
        <f t="shared" si="51"/>
        <v/>
      </c>
      <c r="BH79" s="100" t="str">
        <f t="shared" ref="BH79:BH83" si="55">IF($BA79="","",INDEX(I$78:I$83,MATCH($BA79,$J$78:$J$83,0)))</f>
        <v/>
      </c>
      <c r="BI79" s="110">
        <f t="shared" ref="BI79:BI81" si="56">IF(BH79="A",0,IF(BH79="B",1,IF(BH79="C",2,IF(BH79="D",4,IF(BH79="E",8,IF(BH79="F",16,777777777))))))</f>
        <v>777777777</v>
      </c>
      <c r="BJ79" s="524"/>
      <c r="BK79" s="43"/>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row>
    <row r="80" spans="1:93" ht="18.75" customHeight="1" thickBot="1" x14ac:dyDescent="0.3">
      <c r="A80" s="124"/>
      <c r="B80" s="124"/>
      <c r="C80" s="215" t="e">
        <f>BB36</f>
        <v>#N/A</v>
      </c>
      <c r="D80" s="109" t="e">
        <f>BD36</f>
        <v>#N/A</v>
      </c>
      <c r="E80" s="109" t="e">
        <f>BE36</f>
        <v>#N/A</v>
      </c>
      <c r="F80" s="140" t="s">
        <v>12</v>
      </c>
      <c r="G80" s="109" t="e">
        <f>BG36</f>
        <v>#N/A</v>
      </c>
      <c r="H80" s="110" t="e">
        <f t="shared" si="52"/>
        <v>#N/A</v>
      </c>
      <c r="I80" s="99" t="s">
        <v>201</v>
      </c>
      <c r="J80" s="113" t="e">
        <f t="shared" si="49"/>
        <v>#N/A</v>
      </c>
      <c r="K80" s="134"/>
      <c r="L80" s="132"/>
      <c r="M80" s="135"/>
      <c r="N80" s="135"/>
      <c r="O80" s="135"/>
      <c r="P80" s="135"/>
      <c r="Q80" s="135"/>
      <c r="R80" s="135"/>
      <c r="S80" s="135"/>
      <c r="T80" s="135"/>
      <c r="U80" s="135"/>
      <c r="V80" s="135"/>
      <c r="W80" s="135"/>
      <c r="X80" s="135"/>
      <c r="Y80" s="124"/>
      <c r="Z80" s="124"/>
      <c r="AA80" s="124"/>
      <c r="AB80" s="124"/>
      <c r="AC80" s="124"/>
      <c r="AD80" s="132"/>
      <c r="AE80" s="132"/>
      <c r="AF80" s="132"/>
      <c r="AG80" s="124"/>
      <c r="AH80" s="130"/>
      <c r="AI80" s="124"/>
      <c r="AJ80" s="124"/>
      <c r="AK80" s="124"/>
      <c r="AL80" s="124"/>
      <c r="AM80" s="124"/>
      <c r="AN80" s="137"/>
      <c r="AO80" s="137"/>
      <c r="AP80" s="137"/>
      <c r="AQ80" s="137"/>
      <c r="AR80" s="70"/>
      <c r="AS80" s="130"/>
      <c r="AT80" s="124"/>
      <c r="AU80" s="124"/>
      <c r="AV80" s="124"/>
      <c r="AW80" s="124"/>
      <c r="AX80" s="124"/>
      <c r="AY80" s="124"/>
      <c r="AZ80" s="124"/>
      <c r="BA80" s="141" t="str">
        <f t="shared" si="50"/>
        <v/>
      </c>
      <c r="BB80" s="108" t="str">
        <f t="shared" si="53"/>
        <v/>
      </c>
      <c r="BC80" s="142"/>
      <c r="BD80" s="143" t="str">
        <f t="shared" si="54"/>
        <v/>
      </c>
      <c r="BE80" s="100" t="str">
        <f>IF($BA80="","",INDEX(E$78:E$83,MATCH($BA80,$J$78:$J$83,0)))</f>
        <v/>
      </c>
      <c r="BF80" s="140" t="s">
        <v>12</v>
      </c>
      <c r="BG80" s="143" t="str">
        <f t="shared" si="51"/>
        <v/>
      </c>
      <c r="BH80" s="100" t="str">
        <f t="shared" si="55"/>
        <v/>
      </c>
      <c r="BI80" s="110">
        <f t="shared" si="56"/>
        <v>777777777</v>
      </c>
      <c r="BJ80" s="524"/>
      <c r="BK80" s="43"/>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row>
    <row r="81" spans="1:93" ht="18.75" customHeight="1" thickBot="1" x14ac:dyDescent="0.3">
      <c r="A81" s="124"/>
      <c r="B81" s="124"/>
      <c r="C81" s="213" t="e">
        <f>BB47</f>
        <v>#N/A</v>
      </c>
      <c r="D81" s="109" t="e">
        <f>BD47</f>
        <v>#N/A</v>
      </c>
      <c r="E81" s="109" t="e">
        <f>BE47</f>
        <v>#N/A</v>
      </c>
      <c r="F81" s="140" t="s">
        <v>12</v>
      </c>
      <c r="G81" s="109" t="e">
        <f>BG47</f>
        <v>#N/A</v>
      </c>
      <c r="H81" s="110" t="e">
        <f t="shared" si="52"/>
        <v>#N/A</v>
      </c>
      <c r="I81" s="106" t="s">
        <v>202</v>
      </c>
      <c r="J81" s="113" t="e">
        <f t="shared" si="49"/>
        <v>#N/A</v>
      </c>
      <c r="K81" s="134"/>
      <c r="L81" s="132"/>
      <c r="M81" s="135"/>
      <c r="N81" s="135"/>
      <c r="O81" s="135"/>
      <c r="P81" s="135"/>
      <c r="Q81" s="135"/>
      <c r="R81" s="135"/>
      <c r="S81" s="135"/>
      <c r="T81" s="135"/>
      <c r="U81" s="135"/>
      <c r="V81" s="135"/>
      <c r="W81" s="135"/>
      <c r="X81" s="135"/>
      <c r="Y81" s="124"/>
      <c r="Z81" s="124"/>
      <c r="AA81" s="124"/>
      <c r="AB81" s="124"/>
      <c r="AC81" s="124"/>
      <c r="AD81" s="132"/>
      <c r="AE81" s="132"/>
      <c r="AF81" s="132"/>
      <c r="AG81" s="124"/>
      <c r="AH81" s="130"/>
      <c r="AI81" s="124"/>
      <c r="AJ81" s="124"/>
      <c r="AK81" s="124"/>
      <c r="AL81" s="124"/>
      <c r="AM81" s="124"/>
      <c r="AN81" s="137"/>
      <c r="AO81" s="137"/>
      <c r="AP81" s="137"/>
      <c r="AQ81" s="137"/>
      <c r="AR81" s="70"/>
      <c r="AS81" s="130"/>
      <c r="AT81" s="124"/>
      <c r="AU81" s="124"/>
      <c r="AV81" s="124"/>
      <c r="AW81" s="124"/>
      <c r="AX81" s="124"/>
      <c r="AY81" s="124"/>
      <c r="AZ81" s="124"/>
      <c r="BA81" s="141" t="str">
        <f t="shared" si="50"/>
        <v/>
      </c>
      <c r="BB81" s="108" t="str">
        <f t="shared" si="53"/>
        <v/>
      </c>
      <c r="BC81" s="142"/>
      <c r="BD81" s="143" t="str">
        <f t="shared" si="54"/>
        <v/>
      </c>
      <c r="BE81" s="100" t="str">
        <f>IF($BA81="","",INDEX(E$78:E$83,MATCH($BA81,$J$78:$J$83,0)))</f>
        <v/>
      </c>
      <c r="BF81" s="140" t="s">
        <v>12</v>
      </c>
      <c r="BG81" s="143" t="str">
        <f t="shared" si="51"/>
        <v/>
      </c>
      <c r="BH81" s="100" t="str">
        <f t="shared" si="55"/>
        <v/>
      </c>
      <c r="BI81" s="110">
        <f t="shared" si="56"/>
        <v>777777777</v>
      </c>
      <c r="BJ81" s="524"/>
      <c r="BK81" s="43"/>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row>
    <row r="82" spans="1:93" ht="18.75" customHeight="1" thickBot="1" x14ac:dyDescent="0.3">
      <c r="A82" s="124"/>
      <c r="B82" s="124"/>
      <c r="C82" s="212" t="e">
        <f>BB58</f>
        <v>#N/A</v>
      </c>
      <c r="D82" s="109" t="e">
        <f>BD58</f>
        <v>#N/A</v>
      </c>
      <c r="E82" s="109" t="e">
        <f>BE58</f>
        <v>#N/A</v>
      </c>
      <c r="F82" s="140" t="s">
        <v>12</v>
      </c>
      <c r="G82" s="109" t="e">
        <f>BG58</f>
        <v>#N/A</v>
      </c>
      <c r="H82" s="110" t="e">
        <f t="shared" si="52"/>
        <v>#N/A</v>
      </c>
      <c r="I82" s="105" t="s">
        <v>203</v>
      </c>
      <c r="J82" s="113" t="e">
        <f t="shared" si="49"/>
        <v>#N/A</v>
      </c>
      <c r="K82" s="134"/>
      <c r="L82" s="132"/>
      <c r="M82" s="135"/>
      <c r="N82" s="135"/>
      <c r="O82" s="135"/>
      <c r="P82" s="135"/>
      <c r="Q82" s="135"/>
      <c r="R82" s="135"/>
      <c r="S82" s="135"/>
      <c r="T82" s="135"/>
      <c r="U82" s="135"/>
      <c r="V82" s="135"/>
      <c r="W82" s="135"/>
      <c r="X82" s="135"/>
      <c r="Y82" s="124"/>
      <c r="Z82" s="124"/>
      <c r="AA82" s="124"/>
      <c r="AB82" s="124"/>
      <c r="AC82" s="124"/>
      <c r="AD82" s="124"/>
      <c r="AE82" s="124"/>
      <c r="AF82" s="124"/>
      <c r="AG82" s="124"/>
      <c r="AH82" s="124"/>
      <c r="AI82" s="124"/>
      <c r="AJ82" s="124"/>
      <c r="AK82" s="124"/>
      <c r="AL82" s="124"/>
      <c r="AM82" s="124"/>
      <c r="AN82" s="72"/>
      <c r="AO82" s="73"/>
      <c r="AP82" s="73"/>
      <c r="AQ82" s="73"/>
      <c r="AR82" s="71"/>
      <c r="AS82" s="138"/>
      <c r="AT82" s="138"/>
      <c r="AU82" s="124"/>
      <c r="AV82" s="124"/>
      <c r="AW82" s="124"/>
      <c r="AX82" s="124"/>
      <c r="AY82" s="124"/>
      <c r="AZ82" s="124"/>
      <c r="BA82" s="56" t="str">
        <f t="shared" si="50"/>
        <v/>
      </c>
      <c r="BB82" s="57" t="str">
        <f t="shared" si="53"/>
        <v/>
      </c>
      <c r="BC82" s="58"/>
      <c r="BD82" s="59" t="str">
        <f t="shared" si="54"/>
        <v/>
      </c>
      <c r="BE82" s="59" t="str">
        <f>IF($BA82="","",INDEX(E$78:E$83,MATCH($BA82,$J$78:$J$83,0)))</f>
        <v/>
      </c>
      <c r="BF82" s="140" t="s">
        <v>12</v>
      </c>
      <c r="BG82" s="59" t="str">
        <f t="shared" si="51"/>
        <v/>
      </c>
      <c r="BH82" s="59" t="str">
        <f t="shared" si="55"/>
        <v/>
      </c>
      <c r="BI82" s="124"/>
      <c r="BJ82" s="524"/>
      <c r="BK82" s="43"/>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row>
    <row r="83" spans="1:93" ht="18.75" customHeight="1" thickBot="1" x14ac:dyDescent="0.3">
      <c r="A83" s="124"/>
      <c r="B83" s="124"/>
      <c r="C83" s="144" t="e">
        <f>BB69</f>
        <v>#N/A</v>
      </c>
      <c r="D83" s="109" t="e">
        <f>BD69</f>
        <v>#N/A</v>
      </c>
      <c r="E83" s="109" t="e">
        <f>BE69</f>
        <v>#N/A</v>
      </c>
      <c r="F83" s="140" t="s">
        <v>12</v>
      </c>
      <c r="G83" s="109" t="e">
        <f>BG69</f>
        <v>#N/A</v>
      </c>
      <c r="H83" s="110" t="e">
        <f t="shared" si="52"/>
        <v>#N/A</v>
      </c>
      <c r="I83" s="104" t="s">
        <v>204</v>
      </c>
      <c r="J83" s="113" t="e">
        <f t="shared" si="49"/>
        <v>#N/A</v>
      </c>
      <c r="K83" s="134"/>
      <c r="L83" s="132"/>
      <c r="M83" s="135"/>
      <c r="N83" s="135"/>
      <c r="O83" s="135"/>
      <c r="P83" s="135"/>
      <c r="Q83" s="135"/>
      <c r="R83" s="135"/>
      <c r="S83" s="135"/>
      <c r="T83" s="135"/>
      <c r="U83" s="135"/>
      <c r="V83" s="135"/>
      <c r="W83" s="135"/>
      <c r="X83" s="135"/>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56" t="str">
        <f t="shared" si="50"/>
        <v/>
      </c>
      <c r="BB83" s="57" t="str">
        <f t="shared" si="53"/>
        <v/>
      </c>
      <c r="BC83" s="58"/>
      <c r="BD83" s="59" t="str">
        <f t="shared" si="54"/>
        <v/>
      </c>
      <c r="BE83" s="59" t="str">
        <f>IF($BA83="","",INDEX(E$78:E$83,MATCH($BA83,$J$78:$J$83,0)))</f>
        <v/>
      </c>
      <c r="BF83" s="140" t="s">
        <v>12</v>
      </c>
      <c r="BG83" s="59" t="str">
        <f t="shared" si="51"/>
        <v/>
      </c>
      <c r="BH83" s="59" t="str">
        <f t="shared" si="55"/>
        <v/>
      </c>
      <c r="BI83" s="124"/>
      <c r="BJ83" s="524"/>
      <c r="BK83" s="43"/>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row>
    <row r="84" spans="1:93" ht="18.75" customHeight="1" thickBot="1" x14ac:dyDescent="0.3">
      <c r="A84" s="124"/>
      <c r="B84" s="124"/>
      <c r="C84" s="222" t="str">
        <f>$BB$23</f>
        <v>Dänemark</v>
      </c>
      <c r="D84" s="222" t="str">
        <f>$BB$34</f>
        <v>Österreich</v>
      </c>
      <c r="E84" s="223"/>
      <c r="F84" s="225" t="str">
        <f>$BB$56</f>
        <v>Polen</v>
      </c>
      <c r="G84" s="223"/>
      <c r="H84" s="224" t="str">
        <f>$BB$67</f>
        <v>Georgien</v>
      </c>
      <c r="I84" s="124"/>
      <c r="J84" s="124"/>
      <c r="K84" s="131"/>
      <c r="L84" s="124"/>
      <c r="M84" s="130"/>
      <c r="N84" s="130"/>
      <c r="O84" s="130"/>
      <c r="P84" s="130"/>
      <c r="Q84" s="130"/>
      <c r="R84" s="130"/>
      <c r="S84" s="130"/>
      <c r="T84" s="130"/>
      <c r="U84" s="130"/>
      <c r="V84" s="130"/>
      <c r="W84" s="130"/>
      <c r="X84" s="130"/>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524"/>
      <c r="BK84" s="43"/>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row>
    <row r="85" spans="1:93" ht="33" customHeight="1" thickBot="1" x14ac:dyDescent="0.3">
      <c r="A85" s="124"/>
      <c r="B85" s="124"/>
      <c r="C85" s="208" t="s">
        <v>189</v>
      </c>
      <c r="D85" s="615" t="s">
        <v>192</v>
      </c>
      <c r="E85" s="616"/>
      <c r="F85" s="617" t="s">
        <v>193</v>
      </c>
      <c r="G85" s="618"/>
      <c r="H85" s="209" t="s">
        <v>190</v>
      </c>
      <c r="I85" s="124"/>
      <c r="J85" s="145"/>
      <c r="K85" s="146" t="s">
        <v>225</v>
      </c>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8"/>
      <c r="BF85" s="124"/>
      <c r="BG85" s="124"/>
      <c r="BH85" s="123">
        <f>SUM(BI78:BI81)</f>
        <v>3111111108</v>
      </c>
      <c r="BI85" s="124"/>
      <c r="BJ85" s="524"/>
      <c r="BK85" s="43"/>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row>
    <row r="86" spans="1:93" ht="18.75" customHeight="1" thickTop="1" thickBot="1" x14ac:dyDescent="0.3">
      <c r="A86" s="121" t="s">
        <v>207</v>
      </c>
      <c r="B86" s="122">
        <v>7</v>
      </c>
      <c r="C86" s="210" t="e">
        <f>$C$78</f>
        <v>#N/A</v>
      </c>
      <c r="D86" s="595" t="e">
        <f>$C$81</f>
        <v>#N/A</v>
      </c>
      <c r="E86" s="596"/>
      <c r="F86" s="585" t="e">
        <f>$C$79</f>
        <v>#N/A</v>
      </c>
      <c r="G86" s="586"/>
      <c r="H86" s="216" t="e">
        <f>$C$80</f>
        <v>#N/A</v>
      </c>
      <c r="I86" s="124"/>
      <c r="J86" s="149"/>
      <c r="K86" s="150" t="s">
        <v>222</v>
      </c>
      <c r="L86" s="151"/>
      <c r="M86" s="151"/>
      <c r="N86" s="151"/>
      <c r="O86" s="151"/>
      <c r="P86" s="151"/>
      <c r="Q86" s="151"/>
      <c r="R86" s="151"/>
      <c r="S86" s="151"/>
      <c r="T86" s="151"/>
      <c r="U86" s="151"/>
      <c r="V86" s="151"/>
      <c r="W86" s="151"/>
      <c r="X86" s="151"/>
      <c r="Y86" s="151"/>
      <c r="Z86" s="151"/>
      <c r="AA86" s="151"/>
      <c r="AB86" s="151"/>
      <c r="AC86" s="151"/>
      <c r="AD86" s="152"/>
      <c r="AE86" s="151"/>
      <c r="AF86" s="151"/>
      <c r="AG86" s="151"/>
      <c r="AH86" s="153"/>
      <c r="AI86" s="151"/>
      <c r="AJ86" s="151"/>
      <c r="AK86" s="151"/>
      <c r="AL86" s="151"/>
      <c r="AM86" s="151"/>
      <c r="AN86" s="152"/>
      <c r="AO86" s="151"/>
      <c r="AP86" s="151"/>
      <c r="AQ86" s="151"/>
      <c r="AR86" s="151"/>
      <c r="AS86" s="153"/>
      <c r="AT86" s="151"/>
      <c r="AU86" s="151"/>
      <c r="AV86" s="151"/>
      <c r="AW86" s="151"/>
      <c r="AX86" s="151"/>
      <c r="AY86" s="151"/>
      <c r="AZ86" s="151"/>
      <c r="BA86" s="151"/>
      <c r="BB86" s="150" t="s">
        <v>198</v>
      </c>
      <c r="BC86" s="151"/>
      <c r="BD86" s="163"/>
      <c r="BE86" s="164"/>
      <c r="BF86" s="133"/>
      <c r="BG86" s="124"/>
      <c r="BH86" s="124"/>
      <c r="BI86" s="124"/>
      <c r="BJ86" s="524"/>
      <c r="BK86" s="54"/>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row>
    <row r="87" spans="1:93" ht="18.75" customHeight="1" thickTop="1" thickBot="1" x14ac:dyDescent="0.3">
      <c r="A87" s="121" t="s">
        <v>208</v>
      </c>
      <c r="B87" s="122">
        <v>11</v>
      </c>
      <c r="C87" s="210" t="e">
        <f>$C$78</f>
        <v>#N/A</v>
      </c>
      <c r="D87" s="591" t="e">
        <f>$C$82</f>
        <v>#N/A</v>
      </c>
      <c r="E87" s="592"/>
      <c r="F87" s="585" t="e">
        <f>$C$79</f>
        <v>#N/A</v>
      </c>
      <c r="G87" s="586"/>
      <c r="H87" s="216" t="e">
        <f>$C$80</f>
        <v>#N/A</v>
      </c>
      <c r="I87" s="124"/>
      <c r="J87" s="149"/>
      <c r="K87" s="217" t="str">
        <f>$BB$23</f>
        <v>Dänemark</v>
      </c>
      <c r="L87" s="154"/>
      <c r="M87" s="154"/>
      <c r="N87" s="154"/>
      <c r="O87" s="154"/>
      <c r="P87" s="154"/>
      <c r="Q87" s="154"/>
      <c r="R87" s="154"/>
      <c r="S87" s="154"/>
      <c r="T87" s="154"/>
      <c r="U87" s="154"/>
      <c r="V87" s="154"/>
      <c r="W87" s="154"/>
      <c r="X87" s="154"/>
      <c r="Y87" s="154"/>
      <c r="Z87" s="154"/>
      <c r="AA87" s="154"/>
      <c r="AB87" s="154"/>
      <c r="AC87" s="154"/>
      <c r="AD87" s="155"/>
      <c r="AE87" s="154"/>
      <c r="AF87" s="154"/>
      <c r="AG87" s="154"/>
      <c r="AH87" s="156"/>
      <c r="AI87" s="154"/>
      <c r="AJ87" s="154"/>
      <c r="AK87" s="154"/>
      <c r="AL87" s="154"/>
      <c r="AM87" s="154"/>
      <c r="AN87" s="155"/>
      <c r="AO87" s="154"/>
      <c r="AP87" s="154"/>
      <c r="AQ87" s="154"/>
      <c r="AR87" s="154"/>
      <c r="AS87" s="156"/>
      <c r="AT87" s="154"/>
      <c r="AU87" s="154"/>
      <c r="AV87" s="154"/>
      <c r="AW87" s="154"/>
      <c r="AX87" s="154"/>
      <c r="AY87" s="154"/>
      <c r="AZ87" s="605" t="s">
        <v>12</v>
      </c>
      <c r="BA87" s="605"/>
      <c r="BB87" s="579" t="e">
        <f>VLOOKUP($BH$85,$B$86:$H$100,2,FALSE)</f>
        <v>#N/A</v>
      </c>
      <c r="BC87" s="580"/>
      <c r="BD87" s="581" t="e">
        <f t="shared" ref="BD87:BD89" si="57">VLOOKUP(BB87,$BB$78:$BH$81,7,FALSE)</f>
        <v>#N/A</v>
      </c>
      <c r="BE87" s="164"/>
      <c r="BF87" s="133"/>
      <c r="BG87" s="124"/>
      <c r="BH87" s="124"/>
      <c r="BI87" s="124"/>
      <c r="BJ87" s="524"/>
      <c r="BK87" s="54"/>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row>
    <row r="88" spans="1:93" ht="18.75" customHeight="1" thickTop="1" thickBot="1" x14ac:dyDescent="0.3">
      <c r="A88" s="121" t="s">
        <v>209</v>
      </c>
      <c r="B88" s="122">
        <v>19</v>
      </c>
      <c r="C88" s="210" t="e">
        <f>$C$78</f>
        <v>#N/A</v>
      </c>
      <c r="D88" s="597" t="e">
        <f>$C$83</f>
        <v>#N/A</v>
      </c>
      <c r="E88" s="598"/>
      <c r="F88" s="585" t="e">
        <f>$C$79</f>
        <v>#N/A</v>
      </c>
      <c r="G88" s="586"/>
      <c r="H88" s="216" t="e">
        <f>$C$80</f>
        <v>#N/A</v>
      </c>
      <c r="I88" s="124"/>
      <c r="J88" s="149"/>
      <c r="K88" s="218" t="str">
        <f>$BB$34</f>
        <v>Österreich</v>
      </c>
      <c r="L88" s="154"/>
      <c r="M88" s="154"/>
      <c r="N88" s="154"/>
      <c r="O88" s="154"/>
      <c r="P88" s="154"/>
      <c r="Q88" s="154"/>
      <c r="R88" s="154"/>
      <c r="S88" s="154"/>
      <c r="T88" s="154"/>
      <c r="U88" s="154"/>
      <c r="V88" s="154"/>
      <c r="W88" s="154"/>
      <c r="X88" s="154"/>
      <c r="Y88" s="154"/>
      <c r="Z88" s="154"/>
      <c r="AA88" s="154"/>
      <c r="AB88" s="154"/>
      <c r="AC88" s="154"/>
      <c r="AD88" s="155"/>
      <c r="AE88" s="154"/>
      <c r="AF88" s="154"/>
      <c r="AG88" s="154"/>
      <c r="AH88" s="156"/>
      <c r="AI88" s="154"/>
      <c r="AJ88" s="154"/>
      <c r="AK88" s="154"/>
      <c r="AL88" s="154"/>
      <c r="AM88" s="154"/>
      <c r="AN88" s="155"/>
      <c r="AO88" s="154"/>
      <c r="AP88" s="154"/>
      <c r="AQ88" s="154"/>
      <c r="AR88" s="154"/>
      <c r="AS88" s="156"/>
      <c r="AT88" s="154"/>
      <c r="AU88" s="154"/>
      <c r="AV88" s="154"/>
      <c r="AW88" s="154"/>
      <c r="AX88" s="154"/>
      <c r="AY88" s="154"/>
      <c r="AZ88" s="605" t="s">
        <v>12</v>
      </c>
      <c r="BA88" s="605"/>
      <c r="BB88" s="579" t="e">
        <f>VLOOKUP($BH$85,$B$86:$H$100,3,FALSE)</f>
        <v>#N/A</v>
      </c>
      <c r="BC88" s="580"/>
      <c r="BD88" s="581" t="e">
        <f t="shared" si="57"/>
        <v>#N/A</v>
      </c>
      <c r="BE88" s="164"/>
      <c r="BF88" s="133"/>
      <c r="BG88" s="124"/>
      <c r="BH88" s="124"/>
      <c r="BI88" s="124"/>
      <c r="BJ88" s="524"/>
      <c r="BK88" s="54"/>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row>
    <row r="89" spans="1:93" ht="18.75" customHeight="1" thickBot="1" x14ac:dyDescent="0.3">
      <c r="A89" s="121" t="s">
        <v>210</v>
      </c>
      <c r="B89" s="122">
        <v>13</v>
      </c>
      <c r="C89" s="213" t="e">
        <f>$C$81</f>
        <v>#N/A</v>
      </c>
      <c r="D89" s="591" t="e">
        <f>$C$82</f>
        <v>#N/A</v>
      </c>
      <c r="E89" s="592"/>
      <c r="F89" s="593" t="e">
        <f>$C$78</f>
        <v>#N/A</v>
      </c>
      <c r="G89" s="594"/>
      <c r="H89" s="214" t="e">
        <f>$C$79</f>
        <v>#N/A</v>
      </c>
      <c r="I89" s="124"/>
      <c r="J89" s="149"/>
      <c r="K89" s="118" t="str">
        <f>$BB$56</f>
        <v>Polen</v>
      </c>
      <c r="L89" s="154"/>
      <c r="M89" s="154"/>
      <c r="N89" s="154"/>
      <c r="O89" s="154"/>
      <c r="P89" s="154"/>
      <c r="Q89" s="154"/>
      <c r="R89" s="154"/>
      <c r="S89" s="154"/>
      <c r="T89" s="154"/>
      <c r="U89" s="154"/>
      <c r="V89" s="154"/>
      <c r="W89" s="154"/>
      <c r="X89" s="154"/>
      <c r="Y89" s="154"/>
      <c r="Z89" s="154"/>
      <c r="AA89" s="154"/>
      <c r="AB89" s="154"/>
      <c r="AC89" s="154"/>
      <c r="AD89" s="155"/>
      <c r="AE89" s="154"/>
      <c r="AF89" s="154"/>
      <c r="AG89" s="154"/>
      <c r="AH89" s="156"/>
      <c r="AI89" s="154"/>
      <c r="AJ89" s="154"/>
      <c r="AK89" s="154"/>
      <c r="AL89" s="154"/>
      <c r="AM89" s="154"/>
      <c r="AN89" s="155"/>
      <c r="AO89" s="154"/>
      <c r="AP89" s="154"/>
      <c r="AQ89" s="154"/>
      <c r="AR89" s="154"/>
      <c r="AS89" s="156"/>
      <c r="AT89" s="154"/>
      <c r="AU89" s="154"/>
      <c r="AV89" s="154"/>
      <c r="AW89" s="154"/>
      <c r="AX89" s="154"/>
      <c r="AY89" s="154"/>
      <c r="AZ89" s="605" t="s">
        <v>12</v>
      </c>
      <c r="BA89" s="605"/>
      <c r="BB89" s="579" t="e">
        <f>VLOOKUP($BH$85,$B$86:$H$100,5,FALSE)</f>
        <v>#N/A</v>
      </c>
      <c r="BC89" s="580"/>
      <c r="BD89" s="581" t="e">
        <f t="shared" si="57"/>
        <v>#N/A</v>
      </c>
      <c r="BE89" s="164"/>
      <c r="BF89" s="133"/>
      <c r="BG89" s="124"/>
      <c r="BH89" s="124"/>
      <c r="BI89" s="124"/>
      <c r="BJ89" s="524"/>
      <c r="BK89" s="54"/>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row>
    <row r="90" spans="1:93" ht="18.75" customHeight="1" thickBot="1" x14ac:dyDescent="0.3">
      <c r="A90" s="121" t="s">
        <v>211</v>
      </c>
      <c r="B90" s="122">
        <v>21</v>
      </c>
      <c r="C90" s="213" t="e">
        <f>$C$81</f>
        <v>#N/A</v>
      </c>
      <c r="D90" s="597" t="e">
        <f t="shared" ref="D90:D91" si="58">$C$83</f>
        <v>#N/A</v>
      </c>
      <c r="E90" s="598"/>
      <c r="F90" s="593" t="e">
        <f>$C$78</f>
        <v>#N/A</v>
      </c>
      <c r="G90" s="594"/>
      <c r="H90" s="214" t="e">
        <f>$C$79</f>
        <v>#N/A</v>
      </c>
      <c r="I90" s="124"/>
      <c r="J90" s="149"/>
      <c r="K90" s="219" t="str">
        <f>$BB$67</f>
        <v>Georgien</v>
      </c>
      <c r="L90" s="154"/>
      <c r="M90" s="154"/>
      <c r="N90" s="154"/>
      <c r="O90" s="154"/>
      <c r="P90" s="154"/>
      <c r="Q90" s="154"/>
      <c r="R90" s="154"/>
      <c r="S90" s="154"/>
      <c r="T90" s="154"/>
      <c r="U90" s="154"/>
      <c r="V90" s="154"/>
      <c r="W90" s="154"/>
      <c r="X90" s="154"/>
      <c r="Y90" s="154"/>
      <c r="Z90" s="154"/>
      <c r="AA90" s="154"/>
      <c r="AB90" s="154"/>
      <c r="AC90" s="154"/>
      <c r="AD90" s="155"/>
      <c r="AE90" s="154"/>
      <c r="AF90" s="154"/>
      <c r="AG90" s="154"/>
      <c r="AH90" s="156"/>
      <c r="AI90" s="154"/>
      <c r="AJ90" s="154"/>
      <c r="AK90" s="154"/>
      <c r="AL90" s="154"/>
      <c r="AM90" s="154"/>
      <c r="AN90" s="155"/>
      <c r="AO90" s="154"/>
      <c r="AP90" s="154"/>
      <c r="AQ90" s="154"/>
      <c r="AR90" s="154"/>
      <c r="AS90" s="156"/>
      <c r="AT90" s="154"/>
      <c r="AU90" s="154"/>
      <c r="AV90" s="154"/>
      <c r="AW90" s="154"/>
      <c r="AX90" s="154"/>
      <c r="AY90" s="154"/>
      <c r="AZ90" s="605" t="s">
        <v>12</v>
      </c>
      <c r="BA90" s="605"/>
      <c r="BB90" s="579" t="e">
        <f>VLOOKUP($BH$85,$B$86:$H$100,7,FALSE)</f>
        <v>#N/A</v>
      </c>
      <c r="BC90" s="580"/>
      <c r="BD90" s="581" t="e">
        <f>VLOOKUP(BB90,$BB$78:$BH$81,7,FALSE)</f>
        <v>#N/A</v>
      </c>
      <c r="BE90" s="164"/>
      <c r="BF90" s="133"/>
      <c r="BG90" s="124"/>
      <c r="BH90" s="124"/>
      <c r="BI90" s="124"/>
      <c r="BJ90" s="524"/>
      <c r="BK90" s="54"/>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row>
    <row r="91" spans="1:93" ht="18.75" customHeight="1" thickTop="1" thickBot="1" x14ac:dyDescent="0.3">
      <c r="A91" s="121" t="s">
        <v>212</v>
      </c>
      <c r="B91" s="122">
        <v>25</v>
      </c>
      <c r="C91" s="212" t="e">
        <f>$C$82</f>
        <v>#N/A</v>
      </c>
      <c r="D91" s="597" t="e">
        <f t="shared" si="58"/>
        <v>#N/A</v>
      </c>
      <c r="E91" s="598"/>
      <c r="F91" s="585" t="e">
        <f>$C$79</f>
        <v>#N/A</v>
      </c>
      <c r="G91" s="586"/>
      <c r="H91" s="211" t="e">
        <f>$C$78</f>
        <v>#N/A</v>
      </c>
      <c r="I91" s="124"/>
      <c r="J91" s="157"/>
      <c r="K91" s="158"/>
      <c r="L91" s="159"/>
      <c r="M91" s="159"/>
      <c r="N91" s="159"/>
      <c r="O91" s="159"/>
      <c r="P91" s="159"/>
      <c r="Q91" s="159"/>
      <c r="R91" s="159"/>
      <c r="S91" s="159"/>
      <c r="T91" s="159"/>
      <c r="U91" s="159"/>
      <c r="V91" s="159"/>
      <c r="W91" s="159"/>
      <c r="X91" s="159"/>
      <c r="Y91" s="159"/>
      <c r="Z91" s="159"/>
      <c r="AA91" s="159"/>
      <c r="AB91" s="159"/>
      <c r="AC91" s="159"/>
      <c r="AD91" s="160"/>
      <c r="AE91" s="159"/>
      <c r="AF91" s="159"/>
      <c r="AG91" s="159"/>
      <c r="AH91" s="161"/>
      <c r="AI91" s="159"/>
      <c r="AJ91" s="159"/>
      <c r="AK91" s="159"/>
      <c r="AL91" s="159"/>
      <c r="AM91" s="159"/>
      <c r="AN91" s="160"/>
      <c r="AO91" s="159"/>
      <c r="AP91" s="159"/>
      <c r="AQ91" s="159"/>
      <c r="AR91" s="159"/>
      <c r="AS91" s="161"/>
      <c r="AT91" s="159"/>
      <c r="AU91" s="159"/>
      <c r="AV91" s="159"/>
      <c r="AW91" s="159"/>
      <c r="AX91" s="159"/>
      <c r="AY91" s="159"/>
      <c r="AZ91" s="159"/>
      <c r="BA91" s="159"/>
      <c r="BB91" s="162"/>
      <c r="BC91" s="159"/>
      <c r="BD91" s="165"/>
      <c r="BE91" s="166"/>
      <c r="BF91" s="133"/>
      <c r="BG91" s="124"/>
      <c r="BH91" s="124"/>
      <c r="BI91" s="124"/>
      <c r="BJ91" s="524"/>
      <c r="BK91" s="54"/>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row>
    <row r="92" spans="1:93" ht="18.75" customHeight="1" thickBot="1" x14ac:dyDescent="0.3">
      <c r="A92" s="121" t="s">
        <v>213</v>
      </c>
      <c r="B92" s="122">
        <v>14</v>
      </c>
      <c r="C92" s="212" t="e">
        <f>$C$82</f>
        <v>#N/A</v>
      </c>
      <c r="D92" s="595" t="e">
        <f t="shared" ref="D92:D97" si="59">$C$81</f>
        <v>#N/A</v>
      </c>
      <c r="E92" s="596"/>
      <c r="F92" s="587" t="e">
        <f>$C$80</f>
        <v>#N/A</v>
      </c>
      <c r="G92" s="588"/>
      <c r="H92" s="211" t="e">
        <f>$C$78</f>
        <v>#N/A</v>
      </c>
      <c r="I92" s="124"/>
      <c r="J92" s="124"/>
      <c r="K92" s="126"/>
      <c r="L92" s="124"/>
      <c r="M92" s="124"/>
      <c r="N92" s="124"/>
      <c r="O92" s="124"/>
      <c r="P92" s="124"/>
      <c r="Q92" s="124"/>
      <c r="R92" s="124"/>
      <c r="S92" s="124"/>
      <c r="T92" s="124"/>
      <c r="U92" s="124"/>
      <c r="V92" s="124"/>
      <c r="W92" s="124"/>
      <c r="X92" s="124"/>
      <c r="Y92" s="124"/>
      <c r="Z92" s="124"/>
      <c r="AA92" s="124"/>
      <c r="AB92" s="124"/>
      <c r="AC92" s="124"/>
      <c r="AD92" s="132"/>
      <c r="AE92" s="124"/>
      <c r="AF92" s="124"/>
      <c r="AG92" s="124"/>
      <c r="AH92" s="129"/>
      <c r="AI92" s="124"/>
      <c r="AJ92" s="124"/>
      <c r="AK92" s="124"/>
      <c r="AL92" s="124"/>
      <c r="AM92" s="124"/>
      <c r="AN92" s="132"/>
      <c r="AO92" s="124"/>
      <c r="AP92" s="124"/>
      <c r="AQ92" s="124"/>
      <c r="AR92" s="124"/>
      <c r="AS92" s="129"/>
      <c r="AT92" s="124"/>
      <c r="AU92" s="124"/>
      <c r="AV92" s="124"/>
      <c r="AW92" s="124"/>
      <c r="AX92" s="124"/>
      <c r="AY92" s="124"/>
      <c r="AZ92" s="124"/>
      <c r="BA92" s="124"/>
      <c r="BB92" s="139"/>
      <c r="BC92" s="124"/>
      <c r="BD92" s="130"/>
      <c r="BE92" s="124"/>
      <c r="BF92" s="133"/>
      <c r="BG92" s="124"/>
      <c r="BH92" s="124"/>
      <c r="BI92" s="182"/>
      <c r="BJ92" s="524"/>
      <c r="BK92" s="54"/>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row>
    <row r="93" spans="1:93" ht="18.75" customHeight="1" thickBot="1" x14ac:dyDescent="0.3">
      <c r="A93" s="121" t="s">
        <v>214</v>
      </c>
      <c r="B93" s="122">
        <v>22</v>
      </c>
      <c r="C93" s="144" t="e">
        <f>$C$83</f>
        <v>#N/A</v>
      </c>
      <c r="D93" s="595" t="e">
        <f t="shared" si="59"/>
        <v>#N/A</v>
      </c>
      <c r="E93" s="596"/>
      <c r="F93" s="587" t="e">
        <f>$C$80</f>
        <v>#N/A</v>
      </c>
      <c r="G93" s="588"/>
      <c r="H93" s="211" t="e">
        <f>$C$78</f>
        <v>#N/A</v>
      </c>
      <c r="I93" s="124"/>
      <c r="J93" s="151"/>
      <c r="K93" s="487"/>
      <c r="L93" s="151"/>
      <c r="M93" s="151"/>
      <c r="N93" s="151"/>
      <c r="O93" s="151"/>
      <c r="P93" s="151"/>
      <c r="Q93" s="151"/>
      <c r="R93" s="151"/>
      <c r="S93" s="151"/>
      <c r="T93" s="151"/>
      <c r="U93" s="151"/>
      <c r="V93" s="151"/>
      <c r="W93" s="151"/>
      <c r="X93" s="151"/>
      <c r="Y93" s="151"/>
      <c r="Z93" s="151"/>
      <c r="AA93" s="151"/>
      <c r="AB93" s="151"/>
      <c r="AC93" s="151"/>
      <c r="AD93" s="152"/>
      <c r="AE93" s="151"/>
      <c r="AF93" s="151"/>
      <c r="AG93" s="151"/>
      <c r="AH93" s="153"/>
      <c r="AI93" s="151"/>
      <c r="AJ93" s="151"/>
      <c r="AK93" s="151"/>
      <c r="AL93" s="151"/>
      <c r="AM93" s="151"/>
      <c r="AN93" s="152"/>
      <c r="AO93" s="151"/>
      <c r="AP93" s="151"/>
      <c r="AQ93" s="151"/>
      <c r="AR93" s="151"/>
      <c r="AS93" s="153"/>
      <c r="AT93" s="151"/>
      <c r="AU93" s="151"/>
      <c r="AV93" s="151"/>
      <c r="AW93" s="151"/>
      <c r="AX93" s="151"/>
      <c r="AY93" s="151"/>
      <c r="AZ93" s="151"/>
      <c r="BA93" s="151"/>
      <c r="BB93" s="488"/>
      <c r="BC93" s="151"/>
      <c r="BD93" s="163"/>
      <c r="BE93" s="151"/>
      <c r="BF93" s="489"/>
      <c r="BG93" s="151"/>
      <c r="BH93" s="151"/>
      <c r="BI93" s="182"/>
      <c r="BJ93" s="526"/>
      <c r="BK93" s="54"/>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row>
    <row r="94" spans="1:93" ht="18.75" customHeight="1" thickBot="1" x14ac:dyDescent="0.3">
      <c r="A94" s="121" t="s">
        <v>215</v>
      </c>
      <c r="B94" s="122">
        <v>26</v>
      </c>
      <c r="C94" s="212" t="e">
        <f>$C$82</f>
        <v>#N/A</v>
      </c>
      <c r="D94" s="597" t="e">
        <f>$C$83</f>
        <v>#N/A</v>
      </c>
      <c r="E94" s="598"/>
      <c r="F94" s="587" t="e">
        <f>$C$80</f>
        <v>#N/A</v>
      </c>
      <c r="G94" s="588"/>
      <c r="H94" s="211" t="e">
        <f>$C$78</f>
        <v>#N/A</v>
      </c>
      <c r="I94" s="124"/>
      <c r="J94" s="490"/>
      <c r="K94" s="487"/>
      <c r="L94" s="151"/>
      <c r="M94" s="151"/>
      <c r="N94" s="151"/>
      <c r="O94" s="151"/>
      <c r="P94" s="151"/>
      <c r="Q94" s="151"/>
      <c r="R94" s="151"/>
      <c r="S94" s="151"/>
      <c r="T94" s="151"/>
      <c r="U94" s="151"/>
      <c r="V94" s="151"/>
      <c r="W94" s="151"/>
      <c r="X94" s="151"/>
      <c r="Y94" s="151"/>
      <c r="Z94" s="151"/>
      <c r="AA94" s="151"/>
      <c r="AB94" s="151"/>
      <c r="AC94" s="151"/>
      <c r="AD94" s="152"/>
      <c r="AE94" s="151"/>
      <c r="AF94" s="151"/>
      <c r="AG94" s="151"/>
      <c r="AH94" s="153"/>
      <c r="AI94" s="151"/>
      <c r="AJ94" s="151"/>
      <c r="AK94" s="151"/>
      <c r="AL94" s="151"/>
      <c r="AM94" s="151"/>
      <c r="AN94" s="152"/>
      <c r="AO94" s="151"/>
      <c r="AP94" s="151"/>
      <c r="AQ94" s="151"/>
      <c r="AR94" s="151"/>
      <c r="AS94" s="153"/>
      <c r="AT94" s="151"/>
      <c r="AU94" s="151"/>
      <c r="AV94" s="151"/>
      <c r="AW94" s="151"/>
      <c r="AX94" s="151"/>
      <c r="AY94" s="151"/>
      <c r="AZ94" s="151"/>
      <c r="BA94" s="151"/>
      <c r="BB94" s="488"/>
      <c r="BC94" s="151"/>
      <c r="BD94" s="163"/>
      <c r="BE94" s="151"/>
      <c r="BF94" s="489"/>
      <c r="BG94" s="151"/>
      <c r="BH94" s="151"/>
      <c r="BI94" s="182"/>
      <c r="BJ94" s="526"/>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row>
    <row r="95" spans="1:93" ht="18.75" customHeight="1" thickBot="1" x14ac:dyDescent="0.3">
      <c r="A95" s="121" t="s">
        <v>216</v>
      </c>
      <c r="B95" s="122">
        <v>28</v>
      </c>
      <c r="C95" s="212" t="e">
        <f t="shared" ref="C95:C96" si="60">$C$82</f>
        <v>#N/A</v>
      </c>
      <c r="D95" s="597" t="e">
        <f>$C$83</f>
        <v>#N/A</v>
      </c>
      <c r="E95" s="598"/>
      <c r="F95" s="589" t="e">
        <f>$C$81</f>
        <v>#N/A</v>
      </c>
      <c r="G95" s="590"/>
      <c r="H95" s="211" t="e">
        <f>$C$78</f>
        <v>#N/A</v>
      </c>
      <c r="I95" s="124"/>
      <c r="J95" s="490"/>
      <c r="K95" s="491"/>
      <c r="L95" s="151"/>
      <c r="M95" s="151"/>
      <c r="N95" s="151"/>
      <c r="O95" s="151"/>
      <c r="P95" s="151"/>
      <c r="Q95" s="151"/>
      <c r="R95" s="151"/>
      <c r="S95" s="151"/>
      <c r="T95" s="151"/>
      <c r="U95" s="151"/>
      <c r="V95" s="151"/>
      <c r="W95" s="151"/>
      <c r="X95" s="151"/>
      <c r="Y95" s="151"/>
      <c r="Z95" s="151"/>
      <c r="AA95" s="151"/>
      <c r="AB95" s="151"/>
      <c r="AC95" s="151"/>
      <c r="AD95" s="152"/>
      <c r="AE95" s="151"/>
      <c r="AF95" s="151"/>
      <c r="AG95" s="151"/>
      <c r="AH95" s="153"/>
      <c r="AI95" s="151"/>
      <c r="AJ95" s="151"/>
      <c r="AK95" s="151"/>
      <c r="AL95" s="151"/>
      <c r="AM95" s="151"/>
      <c r="AN95" s="152"/>
      <c r="AO95" s="151"/>
      <c r="AP95" s="151"/>
      <c r="AQ95" s="151"/>
      <c r="AR95" s="151"/>
      <c r="AS95" s="153"/>
      <c r="AT95" s="151"/>
      <c r="AU95" s="151"/>
      <c r="AV95" s="151"/>
      <c r="AW95" s="151"/>
      <c r="AX95" s="151"/>
      <c r="AY95" s="151"/>
      <c r="AZ95" s="151"/>
      <c r="BA95" s="492"/>
      <c r="BB95" s="493"/>
      <c r="BC95" s="151"/>
      <c r="BD95" s="163"/>
      <c r="BE95" s="151"/>
      <c r="BF95" s="489"/>
      <c r="BG95" s="151"/>
      <c r="BH95" s="151"/>
      <c r="BI95" s="182"/>
      <c r="BJ95" s="526"/>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row>
    <row r="96" spans="1:93" ht="18.75" customHeight="1" thickTop="1" thickBot="1" x14ac:dyDescent="0.3">
      <c r="A96" s="121" t="s">
        <v>217</v>
      </c>
      <c r="B96" s="122">
        <v>15</v>
      </c>
      <c r="C96" s="212" t="e">
        <f t="shared" si="60"/>
        <v>#N/A</v>
      </c>
      <c r="D96" s="595" t="e">
        <f t="shared" si="59"/>
        <v>#N/A</v>
      </c>
      <c r="E96" s="596"/>
      <c r="F96" s="585" t="e">
        <f>$C$79</f>
        <v>#N/A</v>
      </c>
      <c r="G96" s="586"/>
      <c r="H96" s="216" t="e">
        <f>$C$80</f>
        <v>#N/A</v>
      </c>
      <c r="I96" s="124"/>
      <c r="J96" s="490"/>
      <c r="K96" s="494"/>
      <c r="L96" s="151"/>
      <c r="M96" s="151"/>
      <c r="N96" s="151"/>
      <c r="O96" s="151"/>
      <c r="P96" s="151"/>
      <c r="Q96" s="151"/>
      <c r="R96" s="151"/>
      <c r="S96" s="151"/>
      <c r="T96" s="151"/>
      <c r="U96" s="151"/>
      <c r="V96" s="151"/>
      <c r="W96" s="151"/>
      <c r="X96" s="151"/>
      <c r="Y96" s="151"/>
      <c r="Z96" s="151"/>
      <c r="AA96" s="151"/>
      <c r="AB96" s="151"/>
      <c r="AC96" s="151"/>
      <c r="AD96" s="152"/>
      <c r="AE96" s="151"/>
      <c r="AF96" s="151"/>
      <c r="AG96" s="151"/>
      <c r="AH96" s="153"/>
      <c r="AI96" s="151"/>
      <c r="AJ96" s="151"/>
      <c r="AK96" s="151"/>
      <c r="AL96" s="151"/>
      <c r="AM96" s="151"/>
      <c r="AN96" s="152"/>
      <c r="AO96" s="151"/>
      <c r="AP96" s="151"/>
      <c r="AQ96" s="151"/>
      <c r="AR96" s="151"/>
      <c r="AS96" s="153"/>
      <c r="AT96" s="151"/>
      <c r="AU96" s="151"/>
      <c r="AV96" s="151"/>
      <c r="AW96" s="151"/>
      <c r="AX96" s="151"/>
      <c r="AY96" s="151"/>
      <c r="AZ96" s="151"/>
      <c r="BA96" s="492"/>
      <c r="BB96" s="493"/>
      <c r="BC96" s="151"/>
      <c r="BD96" s="163"/>
      <c r="BE96" s="151"/>
      <c r="BF96" s="489"/>
      <c r="BG96" s="151"/>
      <c r="BH96" s="151"/>
      <c r="BI96" s="182"/>
      <c r="BJ96" s="526"/>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row>
    <row r="97" spans="1:93" ht="18.75" customHeight="1" thickBot="1" x14ac:dyDescent="0.3">
      <c r="A97" s="121" t="s">
        <v>218</v>
      </c>
      <c r="B97" s="122">
        <v>23</v>
      </c>
      <c r="C97" s="144" t="e">
        <f t="shared" ref="C97:C100" si="61">$C$83</f>
        <v>#N/A</v>
      </c>
      <c r="D97" s="595" t="e">
        <f t="shared" si="59"/>
        <v>#N/A</v>
      </c>
      <c r="E97" s="596"/>
      <c r="F97" s="587" t="e">
        <f>$C$80</f>
        <v>#N/A</v>
      </c>
      <c r="G97" s="588"/>
      <c r="H97" s="214" t="e">
        <f>$C$79</f>
        <v>#N/A</v>
      </c>
      <c r="I97" s="124"/>
      <c r="J97" s="490"/>
      <c r="K97" s="494"/>
      <c r="L97" s="151"/>
      <c r="M97" s="151"/>
      <c r="N97" s="151"/>
      <c r="O97" s="151"/>
      <c r="P97" s="151"/>
      <c r="Q97" s="151"/>
      <c r="R97" s="151"/>
      <c r="S97" s="151"/>
      <c r="T97" s="151"/>
      <c r="U97" s="151"/>
      <c r="V97" s="151"/>
      <c r="W97" s="151"/>
      <c r="X97" s="151"/>
      <c r="Y97" s="151"/>
      <c r="Z97" s="151"/>
      <c r="AA97" s="151"/>
      <c r="AB97" s="151"/>
      <c r="AC97" s="151"/>
      <c r="AD97" s="152"/>
      <c r="AE97" s="151"/>
      <c r="AF97" s="151"/>
      <c r="AG97" s="151"/>
      <c r="AH97" s="153"/>
      <c r="AI97" s="151"/>
      <c r="AJ97" s="151"/>
      <c r="AK97" s="151"/>
      <c r="AL97" s="151"/>
      <c r="AM97" s="151"/>
      <c r="AN97" s="152"/>
      <c r="AO97" s="151"/>
      <c r="AP97" s="151"/>
      <c r="AQ97" s="151"/>
      <c r="AR97" s="151"/>
      <c r="AS97" s="153"/>
      <c r="AT97" s="151"/>
      <c r="AU97" s="151"/>
      <c r="AV97" s="151"/>
      <c r="AW97" s="151"/>
      <c r="AX97" s="151"/>
      <c r="AY97" s="151"/>
      <c r="AZ97" s="151"/>
      <c r="BA97" s="492"/>
      <c r="BB97" s="493"/>
      <c r="BC97" s="151"/>
      <c r="BD97" s="163"/>
      <c r="BE97" s="151"/>
      <c r="BF97" s="489"/>
      <c r="BG97" s="151"/>
      <c r="BH97" s="151"/>
      <c r="BI97" s="182"/>
      <c r="BJ97" s="526"/>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row>
    <row r="98" spans="1:93" ht="18.75" customHeight="1" thickBot="1" x14ac:dyDescent="0.3">
      <c r="A98" s="121" t="s">
        <v>219</v>
      </c>
      <c r="B98" s="122">
        <v>27</v>
      </c>
      <c r="C98" s="144" t="e">
        <f t="shared" si="61"/>
        <v>#N/A</v>
      </c>
      <c r="D98" s="591" t="e">
        <f t="shared" ref="D98:D100" si="62">$C$82</f>
        <v>#N/A</v>
      </c>
      <c r="E98" s="592"/>
      <c r="F98" s="587" t="e">
        <f>$C$80</f>
        <v>#N/A</v>
      </c>
      <c r="G98" s="588"/>
      <c r="H98" s="214" t="e">
        <f>$C$79</f>
        <v>#N/A</v>
      </c>
      <c r="I98" s="124"/>
      <c r="J98" s="490"/>
      <c r="K98" s="494"/>
      <c r="L98" s="151"/>
      <c r="M98" s="151"/>
      <c r="N98" s="151"/>
      <c r="O98" s="151"/>
      <c r="P98" s="151"/>
      <c r="Q98" s="151"/>
      <c r="R98" s="151"/>
      <c r="S98" s="151"/>
      <c r="T98" s="151"/>
      <c r="U98" s="151"/>
      <c r="V98" s="151"/>
      <c r="W98" s="151"/>
      <c r="X98" s="151"/>
      <c r="Y98" s="151"/>
      <c r="Z98" s="151"/>
      <c r="AA98" s="151"/>
      <c r="AB98" s="151"/>
      <c r="AC98" s="151"/>
      <c r="AD98" s="152"/>
      <c r="AE98" s="151"/>
      <c r="AF98" s="151"/>
      <c r="AG98" s="151"/>
      <c r="AH98" s="153"/>
      <c r="AI98" s="151"/>
      <c r="AJ98" s="151"/>
      <c r="AK98" s="151"/>
      <c r="AL98" s="151"/>
      <c r="AM98" s="151"/>
      <c r="AN98" s="152"/>
      <c r="AO98" s="151"/>
      <c r="AP98" s="151"/>
      <c r="AQ98" s="151"/>
      <c r="AR98" s="151"/>
      <c r="AS98" s="153"/>
      <c r="AT98" s="151"/>
      <c r="AU98" s="151"/>
      <c r="AV98" s="151"/>
      <c r="AW98" s="151"/>
      <c r="AX98" s="151"/>
      <c r="AY98" s="151"/>
      <c r="AZ98" s="151"/>
      <c r="BA98" s="492"/>
      <c r="BB98" s="493"/>
      <c r="BC98" s="151"/>
      <c r="BD98" s="163"/>
      <c r="BE98" s="151"/>
      <c r="BF98" s="489"/>
      <c r="BG98" s="151"/>
      <c r="BH98" s="151"/>
      <c r="BI98" s="182"/>
      <c r="BJ98" s="526"/>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row>
    <row r="99" spans="1:93" ht="18.75" customHeight="1" thickBot="1" x14ac:dyDescent="0.3">
      <c r="A99" s="121" t="s">
        <v>220</v>
      </c>
      <c r="B99" s="122">
        <v>29</v>
      </c>
      <c r="C99" s="144" t="e">
        <f t="shared" si="61"/>
        <v>#N/A</v>
      </c>
      <c r="D99" s="591" t="e">
        <f t="shared" si="62"/>
        <v>#N/A</v>
      </c>
      <c r="E99" s="592"/>
      <c r="F99" s="589" t="e">
        <f>$C$81</f>
        <v>#N/A</v>
      </c>
      <c r="G99" s="590"/>
      <c r="H99" s="214" t="e">
        <f>$C$79</f>
        <v>#N/A</v>
      </c>
      <c r="I99" s="124"/>
      <c r="J99" s="151"/>
      <c r="K99" s="487"/>
      <c r="L99" s="151"/>
      <c r="M99" s="151"/>
      <c r="N99" s="151"/>
      <c r="O99" s="151"/>
      <c r="P99" s="151"/>
      <c r="Q99" s="151"/>
      <c r="R99" s="151"/>
      <c r="S99" s="151"/>
      <c r="T99" s="151"/>
      <c r="U99" s="151"/>
      <c r="V99" s="151"/>
      <c r="W99" s="151"/>
      <c r="X99" s="151"/>
      <c r="Y99" s="151"/>
      <c r="Z99" s="151"/>
      <c r="AA99" s="151"/>
      <c r="AB99" s="151"/>
      <c r="AC99" s="151"/>
      <c r="AD99" s="152"/>
      <c r="AE99" s="151"/>
      <c r="AF99" s="151"/>
      <c r="AG99" s="151"/>
      <c r="AH99" s="153"/>
      <c r="AI99" s="151"/>
      <c r="AJ99" s="151"/>
      <c r="AK99" s="151"/>
      <c r="AL99" s="151"/>
      <c r="AM99" s="151"/>
      <c r="AN99" s="152"/>
      <c r="AO99" s="151"/>
      <c r="AP99" s="151"/>
      <c r="AQ99" s="151"/>
      <c r="AR99" s="151"/>
      <c r="AS99" s="153"/>
      <c r="AT99" s="151"/>
      <c r="AU99" s="151"/>
      <c r="AV99" s="151"/>
      <c r="AW99" s="151"/>
      <c r="AX99" s="151"/>
      <c r="AY99" s="151"/>
      <c r="AZ99" s="151"/>
      <c r="BA99" s="151"/>
      <c r="BB99" s="488"/>
      <c r="BC99" s="151"/>
      <c r="BD99" s="163"/>
      <c r="BE99" s="151"/>
      <c r="BF99" s="489"/>
      <c r="BG99" s="151"/>
      <c r="BH99" s="151"/>
      <c r="BI99" s="182"/>
      <c r="BJ99" s="526"/>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row>
    <row r="100" spans="1:93" ht="18.75" customHeight="1" thickBot="1" x14ac:dyDescent="0.3">
      <c r="A100" s="121" t="s">
        <v>221</v>
      </c>
      <c r="B100" s="122">
        <v>30</v>
      </c>
      <c r="C100" s="144" t="e">
        <f t="shared" si="61"/>
        <v>#N/A</v>
      </c>
      <c r="D100" s="591" t="e">
        <f t="shared" si="62"/>
        <v>#N/A</v>
      </c>
      <c r="E100" s="592"/>
      <c r="F100" s="589" t="e">
        <f>$C$81</f>
        <v>#N/A</v>
      </c>
      <c r="G100" s="590"/>
      <c r="H100" s="216" t="e">
        <f>$C$80</f>
        <v>#N/A</v>
      </c>
      <c r="I100" s="124"/>
      <c r="J100" s="151"/>
      <c r="K100" s="487"/>
      <c r="L100" s="151"/>
      <c r="M100" s="151"/>
      <c r="N100" s="151"/>
      <c r="O100" s="151"/>
      <c r="P100" s="151"/>
      <c r="Q100" s="151"/>
      <c r="R100" s="151"/>
      <c r="S100" s="151"/>
      <c r="T100" s="151"/>
      <c r="U100" s="151"/>
      <c r="V100" s="151"/>
      <c r="W100" s="151"/>
      <c r="X100" s="151"/>
      <c r="Y100" s="151"/>
      <c r="Z100" s="151"/>
      <c r="AA100" s="151"/>
      <c r="AB100" s="151"/>
      <c r="AC100" s="151"/>
      <c r="AD100" s="152"/>
      <c r="AE100" s="151"/>
      <c r="AF100" s="151"/>
      <c r="AG100" s="151"/>
      <c r="AH100" s="153"/>
      <c r="AI100" s="151"/>
      <c r="AJ100" s="151"/>
      <c r="AK100" s="151"/>
      <c r="AL100" s="151"/>
      <c r="AM100" s="151"/>
      <c r="AN100" s="152"/>
      <c r="AO100" s="151"/>
      <c r="AP100" s="151"/>
      <c r="AQ100" s="151"/>
      <c r="AR100" s="151"/>
      <c r="AS100" s="153"/>
      <c r="AT100" s="151"/>
      <c r="AU100" s="151"/>
      <c r="AV100" s="151"/>
      <c r="AW100" s="151"/>
      <c r="AX100" s="151"/>
      <c r="AY100" s="151"/>
      <c r="AZ100" s="151"/>
      <c r="BA100" s="151"/>
      <c r="BB100" s="488"/>
      <c r="BC100" s="151"/>
      <c r="BD100" s="163"/>
      <c r="BE100" s="151"/>
      <c r="BF100" s="489"/>
      <c r="BG100" s="151"/>
      <c r="BH100" s="151"/>
      <c r="BI100" s="182"/>
      <c r="BJ100" s="526"/>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row>
    <row r="101" spans="1:93" ht="18.75" customHeight="1" x14ac:dyDescent="0.25">
      <c r="A101" s="226" t="s">
        <v>315</v>
      </c>
      <c r="B101" s="124"/>
      <c r="C101" s="139"/>
      <c r="D101" s="124"/>
      <c r="E101" s="125"/>
      <c r="F101" s="124"/>
      <c r="G101" s="125"/>
      <c r="H101" s="227" t="s">
        <v>314</v>
      </c>
      <c r="I101" s="124"/>
      <c r="J101" s="151"/>
      <c r="K101" s="487"/>
      <c r="L101" s="151"/>
      <c r="M101" s="151"/>
      <c r="N101" s="151"/>
      <c r="O101" s="151"/>
      <c r="P101" s="151"/>
      <c r="Q101" s="151"/>
      <c r="R101" s="151"/>
      <c r="S101" s="151"/>
      <c r="T101" s="151"/>
      <c r="U101" s="151"/>
      <c r="V101" s="151"/>
      <c r="W101" s="151"/>
      <c r="X101" s="151"/>
      <c r="Y101" s="151"/>
      <c r="Z101" s="151"/>
      <c r="AA101" s="151"/>
      <c r="AB101" s="151"/>
      <c r="AC101" s="151"/>
      <c r="AD101" s="152"/>
      <c r="AE101" s="151"/>
      <c r="AF101" s="151"/>
      <c r="AG101" s="151"/>
      <c r="AH101" s="153"/>
      <c r="AI101" s="151"/>
      <c r="AJ101" s="151"/>
      <c r="AK101" s="151"/>
      <c r="AL101" s="151"/>
      <c r="AM101" s="151"/>
      <c r="AN101" s="152"/>
      <c r="AO101" s="151"/>
      <c r="AP101" s="151"/>
      <c r="AQ101" s="151"/>
      <c r="AR101" s="151"/>
      <c r="AS101" s="153"/>
      <c r="AT101" s="151"/>
      <c r="AU101" s="151"/>
      <c r="AV101" s="151"/>
      <c r="AW101" s="151"/>
      <c r="AX101" s="151"/>
      <c r="AY101" s="151"/>
      <c r="AZ101" s="151"/>
      <c r="BA101" s="151"/>
      <c r="BB101" s="488"/>
      <c r="BC101" s="151"/>
      <c r="BD101" s="163"/>
      <c r="BE101" s="151"/>
      <c r="BF101" s="489"/>
      <c r="BG101" s="151"/>
      <c r="BH101" s="151"/>
      <c r="BI101" s="182"/>
      <c r="BJ101" s="526"/>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row>
    <row r="102" spans="1:93" ht="30.75" customHeight="1" x14ac:dyDescent="0.25">
      <c r="A102" s="27" t="s">
        <v>179</v>
      </c>
      <c r="B102" s="27"/>
      <c r="C102" s="27"/>
      <c r="D102" s="27"/>
      <c r="E102" s="27"/>
      <c r="F102" s="27"/>
      <c r="G102" s="27"/>
      <c r="H102" s="2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523"/>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row>
    <row r="103" spans="1:93" x14ac:dyDescent="0.25">
      <c r="A103" s="27"/>
      <c r="B103" s="27"/>
      <c r="C103" s="27"/>
      <c r="D103" s="27"/>
      <c r="E103" s="27"/>
      <c r="F103" s="27"/>
      <c r="G103" s="27"/>
      <c r="H103" s="2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523"/>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row>
    <row r="113" spans="64:64" x14ac:dyDescent="0.25">
      <c r="BL113" s="74"/>
    </row>
    <row r="114" spans="64:64" x14ac:dyDescent="0.25">
      <c r="BL114" s="220"/>
    </row>
    <row r="115" spans="64:64" x14ac:dyDescent="0.25">
      <c r="BL115" s="221"/>
    </row>
  </sheetData>
  <mergeCells count="43">
    <mergeCell ref="CH3:CN3"/>
    <mergeCell ref="B2:BS2"/>
    <mergeCell ref="B3:BS3"/>
    <mergeCell ref="B4:BS4"/>
    <mergeCell ref="D85:E85"/>
    <mergeCell ref="F85:G85"/>
    <mergeCell ref="L8:L11"/>
    <mergeCell ref="CI21:CN21"/>
    <mergeCell ref="D89:E89"/>
    <mergeCell ref="D90:E90"/>
    <mergeCell ref="D91:E91"/>
    <mergeCell ref="D92:E92"/>
    <mergeCell ref="CI23:CN24"/>
    <mergeCell ref="AZ88:BA88"/>
    <mergeCell ref="AZ89:BA89"/>
    <mergeCell ref="AZ90:BA90"/>
    <mergeCell ref="D86:E86"/>
    <mergeCell ref="D87:E87"/>
    <mergeCell ref="AZ87:BA87"/>
    <mergeCell ref="D99:E99"/>
    <mergeCell ref="D98:E98"/>
    <mergeCell ref="D100:E100"/>
    <mergeCell ref="F86:G86"/>
    <mergeCell ref="F87:G87"/>
    <mergeCell ref="F88:G88"/>
    <mergeCell ref="F89:G89"/>
    <mergeCell ref="F90:G90"/>
    <mergeCell ref="F100:G100"/>
    <mergeCell ref="F99:G99"/>
    <mergeCell ref="D93:E93"/>
    <mergeCell ref="D94:E94"/>
    <mergeCell ref="D95:E95"/>
    <mergeCell ref="D96:E96"/>
    <mergeCell ref="D97:E97"/>
    <mergeCell ref="D88:E88"/>
    <mergeCell ref="F96:G96"/>
    <mergeCell ref="F97:G97"/>
    <mergeCell ref="F98:G98"/>
    <mergeCell ref="F91:G91"/>
    <mergeCell ref="F92:G92"/>
    <mergeCell ref="F93:G93"/>
    <mergeCell ref="F94:G94"/>
    <mergeCell ref="F95:G95"/>
  </mergeCells>
  <phoneticPr fontId="2" type="noConversion"/>
  <hyperlinks>
    <hyperlink ref="CN4" r:id="rId1" xr:uid="{2AF96875-3043-44C6-8570-129CB3C79230}"/>
  </hyperlinks>
  <pageMargins left="0.24" right="0.17" top="0.17" bottom="0.3" header="0.2" footer="0.21"/>
  <pageSetup paperSize="9" scale="29" orientation="landscape" r:id="rId2"/>
  <headerFooter alignWithMargins="0">
    <oddFooter>&amp;R&amp;8www.podlech.ch</oddFooter>
  </headerFooter>
  <ignoredErrors>
    <ignoredError sqref="E78:E83 G78:G83" unlockedFormula="1"/>
    <ignoredError sqref="D88" 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AA918-D964-4165-BC9B-802BD7853449}">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391</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5"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4E1DA-50EE-4452-8FFC-212CA5994C0D}">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392</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4"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B2016-CB6E-44DE-8B82-FD0E425A205D}">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442</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3"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F8F9-F10F-4599-BBC9-FDBBE7BF889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393</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2"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63AD7-EBDB-403F-BD57-688E4A5C690E}">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394</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1"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E3B2-DFAF-4757-AFB8-9C7D51E0BE48}">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395</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0"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88567-8422-4E78-8700-C0CF93A15994}">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396</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9"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2C7CB-09F4-49C6-B8AE-86CCFA44DB39}">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397</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8"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9250-0108-4DF3-9C5E-751AE75E0B5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398</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7"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BC5E-F5F2-4B52-B2E7-489D7BBC45E1}">
  <sheetPr>
    <tabColor rgb="FFFFFF00"/>
  </sheetPr>
  <dimension ref="A1:CW101"/>
  <sheetViews>
    <sheetView zoomScale="75" zoomScaleNormal="75" workbookViewId="0">
      <pane ySplit="5" topLeftCell="A6" activePane="bottomLeft" state="frozen"/>
      <selection activeCell="CJ37" sqref="CJ37"/>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399</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6"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tabColor rgb="FFFF0000"/>
  </sheetPr>
  <dimension ref="A1:K108"/>
  <sheetViews>
    <sheetView workbookViewId="0">
      <selection activeCell="G5" sqref="G5"/>
    </sheetView>
  </sheetViews>
  <sheetFormatPr baseColWidth="10" defaultRowHeight="12.75" x14ac:dyDescent="0.2"/>
  <cols>
    <col min="1" max="1" width="16.85546875" style="240" customWidth="1"/>
    <col min="2" max="2" width="18" style="240" customWidth="1"/>
    <col min="3" max="3" width="25.42578125" style="240" customWidth="1"/>
    <col min="4" max="4" width="30.28515625" style="245" customWidth="1"/>
    <col min="5" max="5" width="23" style="240" customWidth="1"/>
    <col min="6" max="6" width="13.85546875" style="245" customWidth="1"/>
    <col min="7" max="7" width="12.7109375" style="240" customWidth="1"/>
    <col min="8" max="8" width="10.5703125" style="240" customWidth="1"/>
    <col min="9" max="9" width="27.140625" style="240" customWidth="1"/>
    <col min="10" max="10" width="13.42578125" style="278" customWidth="1"/>
    <col min="11" max="11" width="3.7109375" style="240" customWidth="1"/>
    <col min="12" max="13" width="24.85546875" style="240" customWidth="1"/>
    <col min="14" max="16384" width="11.42578125" style="240"/>
  </cols>
  <sheetData>
    <row r="1" spans="1:11" ht="11.25" customHeight="1" x14ac:dyDescent="0.2">
      <c r="A1" s="549"/>
      <c r="B1" s="550"/>
      <c r="C1" s="550"/>
      <c r="D1" s="551"/>
      <c r="E1" s="528"/>
      <c r="F1" s="528"/>
      <c r="G1" s="238"/>
      <c r="H1" s="238"/>
      <c r="I1" s="238"/>
      <c r="J1" s="239"/>
    </row>
    <row r="2" spans="1:11" ht="26.25" x14ac:dyDescent="0.4">
      <c r="A2" s="552" t="s">
        <v>164</v>
      </c>
      <c r="B2" s="552"/>
      <c r="C2" s="550"/>
      <c r="D2" s="551"/>
      <c r="E2" s="623" t="s">
        <v>149</v>
      </c>
      <c r="F2" s="624"/>
      <c r="G2" s="241"/>
      <c r="H2" s="241" t="s">
        <v>49</v>
      </c>
      <c r="I2" s="242"/>
      <c r="J2" s="243"/>
    </row>
    <row r="3" spans="1:11" ht="26.25" x14ac:dyDescent="0.4">
      <c r="A3" s="552"/>
      <c r="B3" s="552"/>
      <c r="C3" s="550"/>
      <c r="D3" s="551"/>
      <c r="E3" s="529"/>
      <c r="F3" s="529"/>
      <c r="G3" s="241"/>
      <c r="H3" s="241"/>
      <c r="I3" s="242"/>
      <c r="J3" s="243"/>
    </row>
    <row r="4" spans="1:11" x14ac:dyDescent="0.2">
      <c r="A4" s="549" t="str">
        <f>IF(Spielplan!BH72="","Das X im Reiter Spielplan (Feld [BH72]) wurde noch nicht gesetzt, die Vorrunde ist noch nicht vorbei.","Das X im Reiter Spielplan (Feld [BH72]) wurde gesetzt, die Vorrunde ist vorbei. Die Punktevergabe wird inklusive Punkte für die Achtelfinal-Partien gemacht.")</f>
        <v>Das X im Reiter Spielplan (Feld [BH72]) wurde noch nicht gesetzt, die Vorrunde ist noch nicht vorbei.</v>
      </c>
      <c r="B4" s="550"/>
      <c r="C4" s="550"/>
      <c r="D4" s="551"/>
      <c r="E4" s="528"/>
      <c r="F4" s="528"/>
      <c r="G4" s="242"/>
      <c r="H4" s="242"/>
      <c r="I4" s="242"/>
      <c r="J4" s="243"/>
    </row>
    <row r="5" spans="1:11" ht="18" customHeight="1" x14ac:dyDescent="0.2">
      <c r="A5" s="565"/>
      <c r="B5" s="565"/>
      <c r="C5" s="547"/>
      <c r="D5" s="548"/>
      <c r="E5" s="566"/>
      <c r="F5" s="566"/>
      <c r="G5" s="567"/>
      <c r="H5" s="567"/>
      <c r="I5" s="567"/>
      <c r="J5" s="567"/>
      <c r="K5" s="245"/>
    </row>
    <row r="6" spans="1:11" ht="45.75" customHeight="1" x14ac:dyDescent="0.25">
      <c r="A6" s="534" t="s">
        <v>48</v>
      </c>
      <c r="B6" s="534" t="s">
        <v>174</v>
      </c>
      <c r="C6" s="537" t="s">
        <v>330</v>
      </c>
      <c r="D6" s="537" t="s">
        <v>148</v>
      </c>
      <c r="E6" s="532" t="s">
        <v>47</v>
      </c>
      <c r="F6" s="533" t="s">
        <v>4</v>
      </c>
      <c r="G6" s="246" t="s">
        <v>331</v>
      </c>
      <c r="H6" s="247" t="s">
        <v>332</v>
      </c>
      <c r="I6" s="248" t="s">
        <v>333</v>
      </c>
      <c r="J6" s="247" t="s">
        <v>334</v>
      </c>
    </row>
    <row r="7" spans="1:11" ht="15.75" x14ac:dyDescent="0.25">
      <c r="A7" s="535">
        <v>1</v>
      </c>
      <c r="B7" s="536" t="s">
        <v>108</v>
      </c>
      <c r="C7" s="538" t="str">
        <f>'Tipper 001'!$I$4</f>
        <v>Roger Muster</v>
      </c>
      <c r="D7" s="539">
        <f>'Tipper 001'!$BX$92</f>
        <v>0</v>
      </c>
      <c r="E7" s="530" t="str">
        <f>C7</f>
        <v>Roger Muster</v>
      </c>
      <c r="F7" s="531">
        <f>D7</f>
        <v>0</v>
      </c>
      <c r="G7" s="250">
        <f t="shared" ref="G7:G38" si="0">IF(F7="","",RANK(F7,F$7:F$56,0)+ROW(A1)%%)</f>
        <v>1.0001</v>
      </c>
      <c r="H7" s="251">
        <f t="shared" ref="H7:H49" si="1">IF(ROW(A1)&gt;COUNT(G$7:G$56),"",SMALL(G$7:G$56,ROW(A1)))</f>
        <v>1.0001</v>
      </c>
      <c r="I7" s="252" t="str">
        <f>IF($H7="","",INDEX(E$7:E$56,MATCH($H7,$G$7:$G$56,0)))</f>
        <v>Roger Muster</v>
      </c>
      <c r="J7" s="253">
        <f t="shared" ref="I7:J10" si="2">IF($H7="","",INDEX(F$7:F$56,MATCH($H7,$G$7:$G$56,0)))</f>
        <v>0</v>
      </c>
    </row>
    <row r="8" spans="1:11" ht="15.75" x14ac:dyDescent="0.25">
      <c r="A8" s="535">
        <v>2</v>
      </c>
      <c r="B8" s="536" t="s">
        <v>109</v>
      </c>
      <c r="C8" s="538" t="str">
        <f>'Tipper 002'!$I$4</f>
        <v>Name 002</v>
      </c>
      <c r="D8" s="539">
        <f>'Tipper 002'!$BX$92</f>
        <v>0</v>
      </c>
      <c r="E8" s="530" t="str">
        <f t="shared" ref="E8:E56" si="3">C8</f>
        <v>Name 002</v>
      </c>
      <c r="F8" s="531">
        <f t="shared" ref="F8:F56" si="4">D8</f>
        <v>0</v>
      </c>
      <c r="G8" s="250">
        <f t="shared" si="0"/>
        <v>1.0002</v>
      </c>
      <c r="H8" s="251">
        <f t="shared" si="1"/>
        <v>1.0002</v>
      </c>
      <c r="I8" s="252" t="str">
        <f t="shared" si="2"/>
        <v>Name 002</v>
      </c>
      <c r="J8" s="253">
        <f t="shared" si="2"/>
        <v>0</v>
      </c>
    </row>
    <row r="9" spans="1:11" ht="15.75" x14ac:dyDescent="0.25">
      <c r="A9" s="535">
        <v>3</v>
      </c>
      <c r="B9" s="536" t="s">
        <v>110</v>
      </c>
      <c r="C9" s="538" t="str">
        <f>'Tipper 003'!$I$4</f>
        <v>Name 003</v>
      </c>
      <c r="D9" s="539">
        <f>'Tipper 003'!$BX$92</f>
        <v>0</v>
      </c>
      <c r="E9" s="530" t="str">
        <f t="shared" si="3"/>
        <v>Name 003</v>
      </c>
      <c r="F9" s="531">
        <f t="shared" si="4"/>
        <v>0</v>
      </c>
      <c r="G9" s="250">
        <f t="shared" si="0"/>
        <v>1.0003</v>
      </c>
      <c r="H9" s="251">
        <f t="shared" si="1"/>
        <v>1.0003</v>
      </c>
      <c r="I9" s="252" t="str">
        <f t="shared" si="2"/>
        <v>Name 003</v>
      </c>
      <c r="J9" s="253">
        <f t="shared" si="2"/>
        <v>0</v>
      </c>
    </row>
    <row r="10" spans="1:11" ht="15.75" x14ac:dyDescent="0.25">
      <c r="A10" s="535">
        <v>4</v>
      </c>
      <c r="B10" s="536" t="s">
        <v>111</v>
      </c>
      <c r="C10" s="538" t="str">
        <f>'Tipper 004'!$I$4</f>
        <v>Name 004</v>
      </c>
      <c r="D10" s="539">
        <f>'Tipper 004'!$BX$92</f>
        <v>0</v>
      </c>
      <c r="E10" s="530" t="str">
        <f t="shared" si="3"/>
        <v>Name 004</v>
      </c>
      <c r="F10" s="531">
        <f t="shared" si="4"/>
        <v>0</v>
      </c>
      <c r="G10" s="250">
        <f t="shared" si="0"/>
        <v>1.0004</v>
      </c>
      <c r="H10" s="251">
        <f t="shared" si="1"/>
        <v>1.0004</v>
      </c>
      <c r="I10" s="252" t="str">
        <f t="shared" si="2"/>
        <v>Name 004</v>
      </c>
      <c r="J10" s="253">
        <f t="shared" ref="J10:J56" si="5">IF($H10="","",INDEX(F$7:F$56,MATCH($H10,$G$7:$G$56,0)))</f>
        <v>0</v>
      </c>
    </row>
    <row r="11" spans="1:11" ht="15.75" x14ac:dyDescent="0.25">
      <c r="A11" s="535">
        <v>5</v>
      </c>
      <c r="B11" s="536" t="s">
        <v>112</v>
      </c>
      <c r="C11" s="538" t="str">
        <f>'Tipper 005'!$I$4</f>
        <v>Name 005</v>
      </c>
      <c r="D11" s="539">
        <f>'Tipper 005'!$BX$92</f>
        <v>0</v>
      </c>
      <c r="E11" s="530" t="str">
        <f t="shared" si="3"/>
        <v>Name 005</v>
      </c>
      <c r="F11" s="531">
        <f t="shared" si="4"/>
        <v>0</v>
      </c>
      <c r="G11" s="250">
        <f t="shared" si="0"/>
        <v>1.0004999999999999</v>
      </c>
      <c r="H11" s="251">
        <f t="shared" si="1"/>
        <v>1.0004999999999999</v>
      </c>
      <c r="I11" s="252" t="str">
        <f t="shared" ref="I11:I56" si="6">IF($H11="","",INDEX(E$7:E$56,MATCH($H11,$G$7:$G$56,0)))</f>
        <v>Name 005</v>
      </c>
      <c r="J11" s="253">
        <f t="shared" si="5"/>
        <v>0</v>
      </c>
    </row>
    <row r="12" spans="1:11" ht="15.75" x14ac:dyDescent="0.25">
      <c r="A12" s="535">
        <v>6</v>
      </c>
      <c r="B12" s="536" t="s">
        <v>113</v>
      </c>
      <c r="C12" s="538" t="str">
        <f>'Tipper 006'!$I$4</f>
        <v>Name 006</v>
      </c>
      <c r="D12" s="539">
        <f>'Tipper 006'!$BX$92</f>
        <v>0</v>
      </c>
      <c r="E12" s="530" t="str">
        <f t="shared" si="3"/>
        <v>Name 006</v>
      </c>
      <c r="F12" s="531">
        <f t="shared" si="4"/>
        <v>0</v>
      </c>
      <c r="G12" s="250">
        <f t="shared" si="0"/>
        <v>1.0005999999999999</v>
      </c>
      <c r="H12" s="251">
        <f t="shared" si="1"/>
        <v>1.0005999999999999</v>
      </c>
      <c r="I12" s="252" t="str">
        <f t="shared" si="6"/>
        <v>Name 006</v>
      </c>
      <c r="J12" s="253">
        <f t="shared" si="5"/>
        <v>0</v>
      </c>
    </row>
    <row r="13" spans="1:11" ht="15.75" x14ac:dyDescent="0.25">
      <c r="A13" s="535">
        <v>7</v>
      </c>
      <c r="B13" s="536" t="s">
        <v>114</v>
      </c>
      <c r="C13" s="538" t="str">
        <f>'Tipper 007'!$I$4</f>
        <v>Name 007</v>
      </c>
      <c r="D13" s="539">
        <f>'Tipper 007'!$BX$92</f>
        <v>0</v>
      </c>
      <c r="E13" s="530" t="str">
        <f t="shared" si="3"/>
        <v>Name 007</v>
      </c>
      <c r="F13" s="531">
        <f t="shared" si="4"/>
        <v>0</v>
      </c>
      <c r="G13" s="250">
        <f t="shared" si="0"/>
        <v>1.0006999999999999</v>
      </c>
      <c r="H13" s="251">
        <f t="shared" si="1"/>
        <v>1.0006999999999999</v>
      </c>
      <c r="I13" s="252" t="str">
        <f t="shared" si="6"/>
        <v>Name 007</v>
      </c>
      <c r="J13" s="253">
        <f t="shared" si="5"/>
        <v>0</v>
      </c>
    </row>
    <row r="14" spans="1:11" ht="15.75" x14ac:dyDescent="0.25">
      <c r="A14" s="535">
        <v>8</v>
      </c>
      <c r="B14" s="536" t="s">
        <v>115</v>
      </c>
      <c r="C14" s="538" t="str">
        <f>'Tipper 008'!$I$4</f>
        <v>Name 008</v>
      </c>
      <c r="D14" s="539">
        <f>'Tipper 008'!$BX$92</f>
        <v>0</v>
      </c>
      <c r="E14" s="530" t="str">
        <f t="shared" si="3"/>
        <v>Name 008</v>
      </c>
      <c r="F14" s="531">
        <f t="shared" si="4"/>
        <v>0</v>
      </c>
      <c r="G14" s="250">
        <f t="shared" si="0"/>
        <v>1.0007999999999999</v>
      </c>
      <c r="H14" s="251">
        <f t="shared" si="1"/>
        <v>1.0007999999999999</v>
      </c>
      <c r="I14" s="252" t="str">
        <f t="shared" si="6"/>
        <v>Name 008</v>
      </c>
      <c r="J14" s="253">
        <f t="shared" si="5"/>
        <v>0</v>
      </c>
    </row>
    <row r="15" spans="1:11" ht="15.75" x14ac:dyDescent="0.25">
      <c r="A15" s="535">
        <v>9</v>
      </c>
      <c r="B15" s="536" t="s">
        <v>116</v>
      </c>
      <c r="C15" s="538" t="str">
        <f>'Tipper 009'!$I$4</f>
        <v>Name 009</v>
      </c>
      <c r="D15" s="539">
        <f>'Tipper 009'!$BX$92</f>
        <v>0</v>
      </c>
      <c r="E15" s="530" t="str">
        <f t="shared" si="3"/>
        <v>Name 009</v>
      </c>
      <c r="F15" s="531">
        <f t="shared" si="4"/>
        <v>0</v>
      </c>
      <c r="G15" s="250">
        <f t="shared" si="0"/>
        <v>1.0008999999999999</v>
      </c>
      <c r="H15" s="251">
        <f t="shared" si="1"/>
        <v>1.0008999999999999</v>
      </c>
      <c r="I15" s="252" t="str">
        <f t="shared" si="6"/>
        <v>Name 009</v>
      </c>
      <c r="J15" s="253">
        <f t="shared" si="5"/>
        <v>0</v>
      </c>
    </row>
    <row r="16" spans="1:11" ht="15.75" x14ac:dyDescent="0.25">
      <c r="A16" s="535">
        <v>10</v>
      </c>
      <c r="B16" s="536" t="s">
        <v>117</v>
      </c>
      <c r="C16" s="538" t="str">
        <f>'Tipper 010'!$I$4</f>
        <v>Name 010</v>
      </c>
      <c r="D16" s="539">
        <f>'Tipper 010'!$BX$92</f>
        <v>0</v>
      </c>
      <c r="E16" s="530" t="str">
        <f t="shared" si="3"/>
        <v>Name 010</v>
      </c>
      <c r="F16" s="531">
        <f t="shared" si="4"/>
        <v>0</v>
      </c>
      <c r="G16" s="250">
        <f t="shared" si="0"/>
        <v>1.0009999999999999</v>
      </c>
      <c r="H16" s="251">
        <f t="shared" si="1"/>
        <v>1.0009999999999999</v>
      </c>
      <c r="I16" s="252" t="str">
        <f t="shared" si="6"/>
        <v>Name 010</v>
      </c>
      <c r="J16" s="253">
        <f t="shared" si="5"/>
        <v>0</v>
      </c>
    </row>
    <row r="17" spans="1:10" ht="15.75" x14ac:dyDescent="0.25">
      <c r="A17" s="535">
        <v>11</v>
      </c>
      <c r="B17" s="536" t="s">
        <v>118</v>
      </c>
      <c r="C17" s="538" t="str">
        <f>'Tipper 011'!$I$4</f>
        <v>Name 011</v>
      </c>
      <c r="D17" s="539">
        <f>'Tipper 011'!$BX$92</f>
        <v>0</v>
      </c>
      <c r="E17" s="530" t="str">
        <f t="shared" si="3"/>
        <v>Name 011</v>
      </c>
      <c r="F17" s="531">
        <f t="shared" si="4"/>
        <v>0</v>
      </c>
      <c r="G17" s="250">
        <f t="shared" si="0"/>
        <v>1.0011000000000001</v>
      </c>
      <c r="H17" s="251">
        <f t="shared" si="1"/>
        <v>1.0011000000000001</v>
      </c>
      <c r="I17" s="252" t="str">
        <f t="shared" si="6"/>
        <v>Name 011</v>
      </c>
      <c r="J17" s="253">
        <f t="shared" si="5"/>
        <v>0</v>
      </c>
    </row>
    <row r="18" spans="1:10" ht="15.75" x14ac:dyDescent="0.25">
      <c r="A18" s="535">
        <v>12</v>
      </c>
      <c r="B18" s="536" t="s">
        <v>119</v>
      </c>
      <c r="C18" s="538" t="str">
        <f>'Tipper 012'!$I$4</f>
        <v>Name 012</v>
      </c>
      <c r="D18" s="539">
        <f>'Tipper 012'!$BX$92</f>
        <v>0</v>
      </c>
      <c r="E18" s="530" t="str">
        <f t="shared" si="3"/>
        <v>Name 012</v>
      </c>
      <c r="F18" s="531">
        <f t="shared" si="4"/>
        <v>0</v>
      </c>
      <c r="G18" s="250">
        <f t="shared" si="0"/>
        <v>1.0012000000000001</v>
      </c>
      <c r="H18" s="251">
        <f t="shared" si="1"/>
        <v>1.0012000000000001</v>
      </c>
      <c r="I18" s="252" t="str">
        <f t="shared" si="6"/>
        <v>Name 012</v>
      </c>
      <c r="J18" s="253">
        <f t="shared" si="5"/>
        <v>0</v>
      </c>
    </row>
    <row r="19" spans="1:10" ht="15.75" x14ac:dyDescent="0.25">
      <c r="A19" s="535">
        <v>13</v>
      </c>
      <c r="B19" s="536" t="s">
        <v>120</v>
      </c>
      <c r="C19" s="538" t="str">
        <f>'Tipper 013'!$I$4</f>
        <v>Name 013</v>
      </c>
      <c r="D19" s="539">
        <f>'Tipper 013'!$BX$92</f>
        <v>0</v>
      </c>
      <c r="E19" s="530" t="str">
        <f t="shared" si="3"/>
        <v>Name 013</v>
      </c>
      <c r="F19" s="531">
        <f t="shared" si="4"/>
        <v>0</v>
      </c>
      <c r="G19" s="250">
        <f t="shared" si="0"/>
        <v>1.0013000000000001</v>
      </c>
      <c r="H19" s="251">
        <f t="shared" si="1"/>
        <v>1.0013000000000001</v>
      </c>
      <c r="I19" s="252" t="str">
        <f t="shared" si="6"/>
        <v>Name 013</v>
      </c>
      <c r="J19" s="253">
        <f t="shared" si="5"/>
        <v>0</v>
      </c>
    </row>
    <row r="20" spans="1:10" ht="15.75" x14ac:dyDescent="0.25">
      <c r="A20" s="535">
        <v>14</v>
      </c>
      <c r="B20" s="536" t="s">
        <v>121</v>
      </c>
      <c r="C20" s="538" t="str">
        <f>'Tipper 014'!$I$4</f>
        <v>Name 014</v>
      </c>
      <c r="D20" s="539">
        <f>'Tipper 014'!$BX$92</f>
        <v>0</v>
      </c>
      <c r="E20" s="530" t="str">
        <f t="shared" si="3"/>
        <v>Name 014</v>
      </c>
      <c r="F20" s="531">
        <f t="shared" si="4"/>
        <v>0</v>
      </c>
      <c r="G20" s="250">
        <f t="shared" si="0"/>
        <v>1.0014000000000001</v>
      </c>
      <c r="H20" s="251">
        <f t="shared" si="1"/>
        <v>1.0014000000000001</v>
      </c>
      <c r="I20" s="252" t="str">
        <f t="shared" si="6"/>
        <v>Name 014</v>
      </c>
      <c r="J20" s="253">
        <f t="shared" si="5"/>
        <v>0</v>
      </c>
    </row>
    <row r="21" spans="1:10" ht="15.75" x14ac:dyDescent="0.25">
      <c r="A21" s="535">
        <v>15</v>
      </c>
      <c r="B21" s="536" t="s">
        <v>122</v>
      </c>
      <c r="C21" s="538" t="str">
        <f>'Tipper 015'!$I$4</f>
        <v>Name 015</v>
      </c>
      <c r="D21" s="539">
        <f>'Tipper 015'!$BX$92</f>
        <v>0</v>
      </c>
      <c r="E21" s="530" t="str">
        <f t="shared" si="3"/>
        <v>Name 015</v>
      </c>
      <c r="F21" s="531">
        <f t="shared" si="4"/>
        <v>0</v>
      </c>
      <c r="G21" s="250">
        <f t="shared" si="0"/>
        <v>1.0015000000000001</v>
      </c>
      <c r="H21" s="251">
        <f t="shared" si="1"/>
        <v>1.0015000000000001</v>
      </c>
      <c r="I21" s="252" t="str">
        <f t="shared" si="6"/>
        <v>Name 015</v>
      </c>
      <c r="J21" s="253">
        <f t="shared" si="5"/>
        <v>0</v>
      </c>
    </row>
    <row r="22" spans="1:10" ht="15.75" x14ac:dyDescent="0.25">
      <c r="A22" s="535">
        <v>16</v>
      </c>
      <c r="B22" s="536" t="s">
        <v>123</v>
      </c>
      <c r="C22" s="538" t="str">
        <f>'Tipper 016'!$I$4</f>
        <v>Name 016</v>
      </c>
      <c r="D22" s="539">
        <f>'Tipper 016'!$BX$92</f>
        <v>0</v>
      </c>
      <c r="E22" s="530" t="str">
        <f t="shared" si="3"/>
        <v>Name 016</v>
      </c>
      <c r="F22" s="531">
        <f t="shared" si="4"/>
        <v>0</v>
      </c>
      <c r="G22" s="250">
        <f t="shared" si="0"/>
        <v>1.0016</v>
      </c>
      <c r="H22" s="251">
        <f t="shared" si="1"/>
        <v>1.0016</v>
      </c>
      <c r="I22" s="252" t="str">
        <f t="shared" si="6"/>
        <v>Name 016</v>
      </c>
      <c r="J22" s="253">
        <f t="shared" si="5"/>
        <v>0</v>
      </c>
    </row>
    <row r="23" spans="1:10" ht="15.75" x14ac:dyDescent="0.25">
      <c r="A23" s="535">
        <v>17</v>
      </c>
      <c r="B23" s="536" t="s">
        <v>124</v>
      </c>
      <c r="C23" s="538" t="str">
        <f>'Tipper 017'!$I$4</f>
        <v>Name 017</v>
      </c>
      <c r="D23" s="539">
        <f>'Tipper 017'!$BX$92</f>
        <v>0</v>
      </c>
      <c r="E23" s="530" t="str">
        <f t="shared" si="3"/>
        <v>Name 017</v>
      </c>
      <c r="F23" s="531">
        <f t="shared" si="4"/>
        <v>0</v>
      </c>
      <c r="G23" s="250">
        <f t="shared" si="0"/>
        <v>1.0017</v>
      </c>
      <c r="H23" s="251">
        <f t="shared" si="1"/>
        <v>1.0017</v>
      </c>
      <c r="I23" s="252" t="str">
        <f t="shared" si="6"/>
        <v>Name 017</v>
      </c>
      <c r="J23" s="253">
        <f t="shared" si="5"/>
        <v>0</v>
      </c>
    </row>
    <row r="24" spans="1:10" ht="15.75" x14ac:dyDescent="0.25">
      <c r="A24" s="535">
        <v>18</v>
      </c>
      <c r="B24" s="536" t="s">
        <v>125</v>
      </c>
      <c r="C24" s="538" t="str">
        <f>'Tipper 018'!$I$4</f>
        <v>Name 018</v>
      </c>
      <c r="D24" s="539">
        <f>'Tipper 018'!$BX$92</f>
        <v>0</v>
      </c>
      <c r="E24" s="530" t="str">
        <f t="shared" si="3"/>
        <v>Name 018</v>
      </c>
      <c r="F24" s="531">
        <f t="shared" si="4"/>
        <v>0</v>
      </c>
      <c r="G24" s="250">
        <f t="shared" si="0"/>
        <v>1.0018</v>
      </c>
      <c r="H24" s="251">
        <f t="shared" si="1"/>
        <v>1.0018</v>
      </c>
      <c r="I24" s="252" t="str">
        <f t="shared" si="6"/>
        <v>Name 018</v>
      </c>
      <c r="J24" s="253">
        <f t="shared" si="5"/>
        <v>0</v>
      </c>
    </row>
    <row r="25" spans="1:10" ht="15.75" x14ac:dyDescent="0.25">
      <c r="A25" s="535">
        <v>19</v>
      </c>
      <c r="B25" s="536" t="s">
        <v>126</v>
      </c>
      <c r="C25" s="538" t="str">
        <f>'Tipper 019'!$I$4</f>
        <v>Name 019</v>
      </c>
      <c r="D25" s="539">
        <f>'Tipper 019'!$BX$92</f>
        <v>0</v>
      </c>
      <c r="E25" s="530" t="str">
        <f t="shared" si="3"/>
        <v>Name 019</v>
      </c>
      <c r="F25" s="531">
        <f t="shared" si="4"/>
        <v>0</v>
      </c>
      <c r="G25" s="250">
        <f t="shared" si="0"/>
        <v>1.0019</v>
      </c>
      <c r="H25" s="251">
        <f t="shared" si="1"/>
        <v>1.0019</v>
      </c>
      <c r="I25" s="252" t="str">
        <f t="shared" si="6"/>
        <v>Name 019</v>
      </c>
      <c r="J25" s="253">
        <f t="shared" si="5"/>
        <v>0</v>
      </c>
    </row>
    <row r="26" spans="1:10" ht="15.75" x14ac:dyDescent="0.25">
      <c r="A26" s="535">
        <v>20</v>
      </c>
      <c r="B26" s="536" t="s">
        <v>127</v>
      </c>
      <c r="C26" s="538" t="str">
        <f>'Tipper 020'!$I$4</f>
        <v>Name 020</v>
      </c>
      <c r="D26" s="539">
        <f>'Tipper 020'!$BX$92</f>
        <v>0</v>
      </c>
      <c r="E26" s="530" t="str">
        <f t="shared" si="3"/>
        <v>Name 020</v>
      </c>
      <c r="F26" s="531">
        <f t="shared" si="4"/>
        <v>0</v>
      </c>
      <c r="G26" s="250">
        <f t="shared" si="0"/>
        <v>1.002</v>
      </c>
      <c r="H26" s="251">
        <f t="shared" si="1"/>
        <v>1.002</v>
      </c>
      <c r="I26" s="252" t="str">
        <f t="shared" si="6"/>
        <v>Name 020</v>
      </c>
      <c r="J26" s="253">
        <f t="shared" si="5"/>
        <v>0</v>
      </c>
    </row>
    <row r="27" spans="1:10" ht="15.75" x14ac:dyDescent="0.25">
      <c r="A27" s="535">
        <v>21</v>
      </c>
      <c r="B27" s="536" t="s">
        <v>128</v>
      </c>
      <c r="C27" s="538" t="str">
        <f>'Tipper 021'!$I$4</f>
        <v>Name 021</v>
      </c>
      <c r="D27" s="539">
        <f>'Tipper 021'!$BX$92</f>
        <v>0</v>
      </c>
      <c r="E27" s="530" t="str">
        <f t="shared" si="3"/>
        <v>Name 021</v>
      </c>
      <c r="F27" s="531">
        <f t="shared" si="4"/>
        <v>0</v>
      </c>
      <c r="G27" s="250">
        <f t="shared" si="0"/>
        <v>1.0021</v>
      </c>
      <c r="H27" s="251">
        <f t="shared" si="1"/>
        <v>1.0021</v>
      </c>
      <c r="I27" s="252" t="str">
        <f t="shared" si="6"/>
        <v>Name 021</v>
      </c>
      <c r="J27" s="253">
        <f t="shared" si="5"/>
        <v>0</v>
      </c>
    </row>
    <row r="28" spans="1:10" ht="15.75" x14ac:dyDescent="0.25">
      <c r="A28" s="535">
        <v>22</v>
      </c>
      <c r="B28" s="536" t="s">
        <v>129</v>
      </c>
      <c r="C28" s="538" t="str">
        <f>'Tipper 022'!$I$4</f>
        <v>Name 022</v>
      </c>
      <c r="D28" s="539">
        <f>'Tipper 022'!$BX$92</f>
        <v>0</v>
      </c>
      <c r="E28" s="530" t="str">
        <f t="shared" si="3"/>
        <v>Name 022</v>
      </c>
      <c r="F28" s="531">
        <f t="shared" si="4"/>
        <v>0</v>
      </c>
      <c r="G28" s="250">
        <f t="shared" si="0"/>
        <v>1.0022</v>
      </c>
      <c r="H28" s="251">
        <f t="shared" si="1"/>
        <v>1.0022</v>
      </c>
      <c r="I28" s="252" t="str">
        <f t="shared" si="6"/>
        <v>Name 022</v>
      </c>
      <c r="J28" s="253">
        <f t="shared" si="5"/>
        <v>0</v>
      </c>
    </row>
    <row r="29" spans="1:10" ht="15.75" x14ac:dyDescent="0.25">
      <c r="A29" s="535">
        <v>23</v>
      </c>
      <c r="B29" s="536" t="s">
        <v>130</v>
      </c>
      <c r="C29" s="538" t="str">
        <f>'Tipper 023'!$I$4</f>
        <v>Name 023</v>
      </c>
      <c r="D29" s="539">
        <f>'Tipper 023'!$BX$92</f>
        <v>0</v>
      </c>
      <c r="E29" s="530" t="str">
        <f t="shared" si="3"/>
        <v>Name 023</v>
      </c>
      <c r="F29" s="531">
        <f t="shared" si="4"/>
        <v>0</v>
      </c>
      <c r="G29" s="250">
        <f t="shared" si="0"/>
        <v>1.0023</v>
      </c>
      <c r="H29" s="251">
        <f t="shared" si="1"/>
        <v>1.0023</v>
      </c>
      <c r="I29" s="252" t="str">
        <f t="shared" si="6"/>
        <v>Name 023</v>
      </c>
      <c r="J29" s="253">
        <f t="shared" si="5"/>
        <v>0</v>
      </c>
    </row>
    <row r="30" spans="1:10" ht="15.75" x14ac:dyDescent="0.25">
      <c r="A30" s="535">
        <v>24</v>
      </c>
      <c r="B30" s="536" t="s">
        <v>131</v>
      </c>
      <c r="C30" s="538" t="str">
        <f>'Tipper 024'!$I$4</f>
        <v>Name 024</v>
      </c>
      <c r="D30" s="539">
        <f>'Tipper 024'!$BX$92</f>
        <v>0</v>
      </c>
      <c r="E30" s="530" t="str">
        <f t="shared" si="3"/>
        <v>Name 024</v>
      </c>
      <c r="F30" s="531">
        <f t="shared" si="4"/>
        <v>0</v>
      </c>
      <c r="G30" s="250">
        <f t="shared" si="0"/>
        <v>1.0024</v>
      </c>
      <c r="H30" s="251">
        <f t="shared" si="1"/>
        <v>1.0024</v>
      </c>
      <c r="I30" s="252" t="str">
        <f t="shared" si="6"/>
        <v>Name 024</v>
      </c>
      <c r="J30" s="253">
        <f t="shared" si="5"/>
        <v>0</v>
      </c>
    </row>
    <row r="31" spans="1:10" ht="15.75" x14ac:dyDescent="0.25">
      <c r="A31" s="535">
        <v>25</v>
      </c>
      <c r="B31" s="536" t="s">
        <v>132</v>
      </c>
      <c r="C31" s="538" t="str">
        <f>'Tipper 025'!$I$4</f>
        <v>Name 025</v>
      </c>
      <c r="D31" s="539">
        <f>'Tipper 025'!$BX$92</f>
        <v>0</v>
      </c>
      <c r="E31" s="530" t="str">
        <f t="shared" si="3"/>
        <v>Name 025</v>
      </c>
      <c r="F31" s="531">
        <f t="shared" si="4"/>
        <v>0</v>
      </c>
      <c r="G31" s="250">
        <f t="shared" si="0"/>
        <v>1.0024999999999999</v>
      </c>
      <c r="H31" s="251">
        <f t="shared" si="1"/>
        <v>1.0024999999999999</v>
      </c>
      <c r="I31" s="252" t="str">
        <f t="shared" si="6"/>
        <v>Name 025</v>
      </c>
      <c r="J31" s="253">
        <f t="shared" si="5"/>
        <v>0</v>
      </c>
    </row>
    <row r="32" spans="1:10" ht="15.75" x14ac:dyDescent="0.25">
      <c r="A32" s="535">
        <v>26</v>
      </c>
      <c r="B32" s="536" t="s">
        <v>133</v>
      </c>
      <c r="C32" s="538" t="str">
        <f>'Tipper 026'!$I$4</f>
        <v>Name 026</v>
      </c>
      <c r="D32" s="539">
        <f>'Tipper 026'!$BX$92</f>
        <v>0</v>
      </c>
      <c r="E32" s="530" t="str">
        <f t="shared" si="3"/>
        <v>Name 026</v>
      </c>
      <c r="F32" s="531">
        <f t="shared" si="4"/>
        <v>0</v>
      </c>
      <c r="G32" s="250">
        <f t="shared" si="0"/>
        <v>1.0025999999999999</v>
      </c>
      <c r="H32" s="251">
        <f t="shared" si="1"/>
        <v>1.0025999999999999</v>
      </c>
      <c r="I32" s="252" t="str">
        <f t="shared" si="6"/>
        <v>Name 026</v>
      </c>
      <c r="J32" s="253">
        <f t="shared" si="5"/>
        <v>0</v>
      </c>
    </row>
    <row r="33" spans="1:10" ht="15.75" x14ac:dyDescent="0.25">
      <c r="A33" s="535">
        <v>27</v>
      </c>
      <c r="B33" s="536" t="s">
        <v>134</v>
      </c>
      <c r="C33" s="538" t="str">
        <f>'Tipper 027'!$I$4</f>
        <v>Name 027</v>
      </c>
      <c r="D33" s="539">
        <f>'Tipper 027'!$BX$92</f>
        <v>0</v>
      </c>
      <c r="E33" s="530" t="str">
        <f t="shared" si="3"/>
        <v>Name 027</v>
      </c>
      <c r="F33" s="531">
        <f t="shared" si="4"/>
        <v>0</v>
      </c>
      <c r="G33" s="250">
        <f t="shared" si="0"/>
        <v>1.0026999999999999</v>
      </c>
      <c r="H33" s="251">
        <f t="shared" si="1"/>
        <v>1.0026999999999999</v>
      </c>
      <c r="I33" s="252" t="str">
        <f t="shared" si="6"/>
        <v>Name 027</v>
      </c>
      <c r="J33" s="253">
        <f t="shared" si="5"/>
        <v>0</v>
      </c>
    </row>
    <row r="34" spans="1:10" ht="15.75" x14ac:dyDescent="0.25">
      <c r="A34" s="535">
        <v>28</v>
      </c>
      <c r="B34" s="536" t="s">
        <v>135</v>
      </c>
      <c r="C34" s="538" t="str">
        <f>'Tipper 028'!$I$4</f>
        <v>Name 028</v>
      </c>
      <c r="D34" s="539">
        <f>'Tipper 028'!$BX$92</f>
        <v>0</v>
      </c>
      <c r="E34" s="530" t="str">
        <f t="shared" si="3"/>
        <v>Name 028</v>
      </c>
      <c r="F34" s="531">
        <f t="shared" si="4"/>
        <v>0</v>
      </c>
      <c r="G34" s="250">
        <f t="shared" si="0"/>
        <v>1.0027999999999999</v>
      </c>
      <c r="H34" s="251">
        <f t="shared" si="1"/>
        <v>1.0027999999999999</v>
      </c>
      <c r="I34" s="252" t="str">
        <f t="shared" si="6"/>
        <v>Name 028</v>
      </c>
      <c r="J34" s="253">
        <f t="shared" si="5"/>
        <v>0</v>
      </c>
    </row>
    <row r="35" spans="1:10" ht="15.75" x14ac:dyDescent="0.25">
      <c r="A35" s="535">
        <v>29</v>
      </c>
      <c r="B35" s="536" t="s">
        <v>136</v>
      </c>
      <c r="C35" s="538" t="str">
        <f>'Tipper 029'!$I$4</f>
        <v>Name 029</v>
      </c>
      <c r="D35" s="539">
        <f>'Tipper 029'!$BX$92</f>
        <v>0</v>
      </c>
      <c r="E35" s="530" t="str">
        <f t="shared" si="3"/>
        <v>Name 029</v>
      </c>
      <c r="F35" s="531">
        <f t="shared" si="4"/>
        <v>0</v>
      </c>
      <c r="G35" s="250">
        <f t="shared" si="0"/>
        <v>1.0028999999999999</v>
      </c>
      <c r="H35" s="251">
        <f t="shared" si="1"/>
        <v>1.0028999999999999</v>
      </c>
      <c r="I35" s="252" t="str">
        <f t="shared" si="6"/>
        <v>Name 029</v>
      </c>
      <c r="J35" s="253">
        <f t="shared" si="5"/>
        <v>0</v>
      </c>
    </row>
    <row r="36" spans="1:10" ht="15.75" x14ac:dyDescent="0.25">
      <c r="A36" s="535">
        <v>30</v>
      </c>
      <c r="B36" s="536" t="s">
        <v>137</v>
      </c>
      <c r="C36" s="538" t="str">
        <f>'Tipper 030'!$I$4</f>
        <v>Name 030</v>
      </c>
      <c r="D36" s="539">
        <f>'Tipper 030'!$BX$92</f>
        <v>0</v>
      </c>
      <c r="E36" s="530" t="str">
        <f t="shared" si="3"/>
        <v>Name 030</v>
      </c>
      <c r="F36" s="531">
        <f t="shared" si="4"/>
        <v>0</v>
      </c>
      <c r="G36" s="250">
        <f t="shared" si="0"/>
        <v>1.0029999999999999</v>
      </c>
      <c r="H36" s="251">
        <f t="shared" si="1"/>
        <v>1.0029999999999999</v>
      </c>
      <c r="I36" s="252" t="str">
        <f t="shared" si="6"/>
        <v>Name 030</v>
      </c>
      <c r="J36" s="253">
        <f t="shared" si="5"/>
        <v>0</v>
      </c>
    </row>
    <row r="37" spans="1:10" ht="15.75" x14ac:dyDescent="0.25">
      <c r="A37" s="535">
        <v>31</v>
      </c>
      <c r="B37" s="536" t="s">
        <v>138</v>
      </c>
      <c r="C37" s="538" t="str">
        <f>'Tipper 031'!$I$4</f>
        <v>Name 031</v>
      </c>
      <c r="D37" s="539">
        <f>'Tipper 031'!$BX$92</f>
        <v>0</v>
      </c>
      <c r="E37" s="530" t="str">
        <f t="shared" si="3"/>
        <v>Name 031</v>
      </c>
      <c r="F37" s="531">
        <f t="shared" si="4"/>
        <v>0</v>
      </c>
      <c r="G37" s="250">
        <f t="shared" si="0"/>
        <v>1.0031000000000001</v>
      </c>
      <c r="H37" s="251">
        <f t="shared" si="1"/>
        <v>1.0031000000000001</v>
      </c>
      <c r="I37" s="252" t="str">
        <f t="shared" si="6"/>
        <v>Name 031</v>
      </c>
      <c r="J37" s="253">
        <f t="shared" si="5"/>
        <v>0</v>
      </c>
    </row>
    <row r="38" spans="1:10" ht="15.75" x14ac:dyDescent="0.25">
      <c r="A38" s="535">
        <v>32</v>
      </c>
      <c r="B38" s="536" t="s">
        <v>139</v>
      </c>
      <c r="C38" s="538" t="str">
        <f>'Tipper 032'!$I$4</f>
        <v>Name 032</v>
      </c>
      <c r="D38" s="539">
        <f>'Tipper 032'!$BX$92</f>
        <v>0</v>
      </c>
      <c r="E38" s="530" t="str">
        <f t="shared" si="3"/>
        <v>Name 032</v>
      </c>
      <c r="F38" s="531">
        <f t="shared" si="4"/>
        <v>0</v>
      </c>
      <c r="G38" s="250">
        <f t="shared" si="0"/>
        <v>1.0032000000000001</v>
      </c>
      <c r="H38" s="251">
        <f t="shared" si="1"/>
        <v>1.0032000000000001</v>
      </c>
      <c r="I38" s="252" t="str">
        <f t="shared" si="6"/>
        <v>Name 032</v>
      </c>
      <c r="J38" s="253">
        <f t="shared" si="5"/>
        <v>0</v>
      </c>
    </row>
    <row r="39" spans="1:10" ht="15.75" x14ac:dyDescent="0.25">
      <c r="A39" s="535">
        <v>33</v>
      </c>
      <c r="B39" s="536" t="s">
        <v>140</v>
      </c>
      <c r="C39" s="538" t="str">
        <f>'Tipper 033'!$I$4</f>
        <v>Name 033</v>
      </c>
      <c r="D39" s="539">
        <f>'Tipper 033'!$BX$92</f>
        <v>0</v>
      </c>
      <c r="E39" s="530" t="str">
        <f t="shared" si="3"/>
        <v>Name 033</v>
      </c>
      <c r="F39" s="531">
        <f t="shared" si="4"/>
        <v>0</v>
      </c>
      <c r="G39" s="250">
        <f t="shared" ref="G39:G56" si="7">IF(F39="","",RANK(F39,F$7:F$56,0)+ROW(A33)%%)</f>
        <v>1.0033000000000001</v>
      </c>
      <c r="H39" s="251">
        <f t="shared" si="1"/>
        <v>1.0033000000000001</v>
      </c>
      <c r="I39" s="252" t="str">
        <f t="shared" si="6"/>
        <v>Name 033</v>
      </c>
      <c r="J39" s="253">
        <f t="shared" si="5"/>
        <v>0</v>
      </c>
    </row>
    <row r="40" spans="1:10" ht="15.75" x14ac:dyDescent="0.25">
      <c r="A40" s="535">
        <v>34</v>
      </c>
      <c r="B40" s="536" t="s">
        <v>141</v>
      </c>
      <c r="C40" s="538" t="str">
        <f>'Tipper 034'!$I$4</f>
        <v>Name 034</v>
      </c>
      <c r="D40" s="539">
        <f>'Tipper 034'!$BX$92</f>
        <v>0</v>
      </c>
      <c r="E40" s="530" t="str">
        <f t="shared" si="3"/>
        <v>Name 034</v>
      </c>
      <c r="F40" s="531">
        <f t="shared" si="4"/>
        <v>0</v>
      </c>
      <c r="G40" s="250">
        <f t="shared" si="7"/>
        <v>1.0034000000000001</v>
      </c>
      <c r="H40" s="251">
        <f t="shared" si="1"/>
        <v>1.0034000000000001</v>
      </c>
      <c r="I40" s="252" t="str">
        <f t="shared" si="6"/>
        <v>Name 034</v>
      </c>
      <c r="J40" s="253">
        <f t="shared" si="5"/>
        <v>0</v>
      </c>
    </row>
    <row r="41" spans="1:10" ht="15.75" x14ac:dyDescent="0.25">
      <c r="A41" s="535">
        <v>35</v>
      </c>
      <c r="B41" s="536" t="s">
        <v>142</v>
      </c>
      <c r="C41" s="538" t="str">
        <f>'Tipper 035'!$I$4</f>
        <v>Name 035</v>
      </c>
      <c r="D41" s="539">
        <f>'Tipper 035'!$BX$92</f>
        <v>0</v>
      </c>
      <c r="E41" s="530" t="str">
        <f t="shared" si="3"/>
        <v>Name 035</v>
      </c>
      <c r="F41" s="531">
        <f t="shared" si="4"/>
        <v>0</v>
      </c>
      <c r="G41" s="250">
        <f t="shared" si="7"/>
        <v>1.0035000000000001</v>
      </c>
      <c r="H41" s="251">
        <f t="shared" si="1"/>
        <v>1.0035000000000001</v>
      </c>
      <c r="I41" s="252" t="str">
        <f t="shared" si="6"/>
        <v>Name 035</v>
      </c>
      <c r="J41" s="253">
        <f t="shared" si="5"/>
        <v>0</v>
      </c>
    </row>
    <row r="42" spans="1:10" ht="15.75" x14ac:dyDescent="0.25">
      <c r="A42" s="535">
        <v>36</v>
      </c>
      <c r="B42" s="536" t="s">
        <v>143</v>
      </c>
      <c r="C42" s="538" t="str">
        <f>'Tipper 036'!$I$4</f>
        <v>Name 036</v>
      </c>
      <c r="D42" s="539">
        <f>'Tipper 036'!$BX$92</f>
        <v>0</v>
      </c>
      <c r="E42" s="530" t="str">
        <f t="shared" si="3"/>
        <v>Name 036</v>
      </c>
      <c r="F42" s="531">
        <f t="shared" si="4"/>
        <v>0</v>
      </c>
      <c r="G42" s="250">
        <f t="shared" si="7"/>
        <v>1.0036</v>
      </c>
      <c r="H42" s="251">
        <f t="shared" si="1"/>
        <v>1.0036</v>
      </c>
      <c r="I42" s="252" t="str">
        <f t="shared" si="6"/>
        <v>Name 036</v>
      </c>
      <c r="J42" s="253">
        <f t="shared" si="5"/>
        <v>0</v>
      </c>
    </row>
    <row r="43" spans="1:10" ht="15.75" x14ac:dyDescent="0.25">
      <c r="A43" s="535">
        <v>37</v>
      </c>
      <c r="B43" s="536" t="s">
        <v>144</v>
      </c>
      <c r="C43" s="538" t="str">
        <f>'Tipper 037'!$I$4</f>
        <v>Name 037</v>
      </c>
      <c r="D43" s="539">
        <f>'Tipper 037'!$BX$92</f>
        <v>0</v>
      </c>
      <c r="E43" s="530" t="str">
        <f t="shared" si="3"/>
        <v>Name 037</v>
      </c>
      <c r="F43" s="531">
        <f t="shared" si="4"/>
        <v>0</v>
      </c>
      <c r="G43" s="250">
        <f t="shared" si="7"/>
        <v>1.0037</v>
      </c>
      <c r="H43" s="251">
        <f t="shared" si="1"/>
        <v>1.0037</v>
      </c>
      <c r="I43" s="252" t="str">
        <f t="shared" si="6"/>
        <v>Name 037</v>
      </c>
      <c r="J43" s="253">
        <f t="shared" si="5"/>
        <v>0</v>
      </c>
    </row>
    <row r="44" spans="1:10" ht="15.75" x14ac:dyDescent="0.25">
      <c r="A44" s="535">
        <v>38</v>
      </c>
      <c r="B44" s="536" t="s">
        <v>145</v>
      </c>
      <c r="C44" s="538" t="str">
        <f>'Tipper 038'!$I$4</f>
        <v>Name 038</v>
      </c>
      <c r="D44" s="539">
        <f>'Tipper 038'!$BX$92</f>
        <v>0</v>
      </c>
      <c r="E44" s="530" t="str">
        <f t="shared" si="3"/>
        <v>Name 038</v>
      </c>
      <c r="F44" s="531">
        <f t="shared" si="4"/>
        <v>0</v>
      </c>
      <c r="G44" s="250">
        <f t="shared" si="7"/>
        <v>1.0038</v>
      </c>
      <c r="H44" s="251">
        <f t="shared" si="1"/>
        <v>1.0038</v>
      </c>
      <c r="I44" s="252" t="str">
        <f t="shared" si="6"/>
        <v>Name 038</v>
      </c>
      <c r="J44" s="253">
        <f t="shared" si="5"/>
        <v>0</v>
      </c>
    </row>
    <row r="45" spans="1:10" ht="15.75" x14ac:dyDescent="0.25">
      <c r="A45" s="535">
        <v>39</v>
      </c>
      <c r="B45" s="536" t="s">
        <v>146</v>
      </c>
      <c r="C45" s="538" t="str">
        <f>'Tipper 039'!$I$4</f>
        <v>Name 039</v>
      </c>
      <c r="D45" s="539">
        <f>'Tipper 039'!$BX$92</f>
        <v>0</v>
      </c>
      <c r="E45" s="530" t="str">
        <f t="shared" si="3"/>
        <v>Name 039</v>
      </c>
      <c r="F45" s="531">
        <f t="shared" si="4"/>
        <v>0</v>
      </c>
      <c r="G45" s="250">
        <f t="shared" si="7"/>
        <v>1.0039</v>
      </c>
      <c r="H45" s="251">
        <f t="shared" si="1"/>
        <v>1.0039</v>
      </c>
      <c r="I45" s="252" t="str">
        <f t="shared" si="6"/>
        <v>Name 039</v>
      </c>
      <c r="J45" s="253">
        <f t="shared" si="5"/>
        <v>0</v>
      </c>
    </row>
    <row r="46" spans="1:10" ht="15.75" x14ac:dyDescent="0.25">
      <c r="A46" s="535">
        <v>40</v>
      </c>
      <c r="B46" s="536" t="s">
        <v>147</v>
      </c>
      <c r="C46" s="538" t="str">
        <f>'Tipper 040'!$I$4</f>
        <v>Name 040</v>
      </c>
      <c r="D46" s="539">
        <f>'Tipper 040'!$BX$92</f>
        <v>0</v>
      </c>
      <c r="E46" s="530" t="str">
        <f t="shared" si="3"/>
        <v>Name 040</v>
      </c>
      <c r="F46" s="531">
        <f t="shared" si="4"/>
        <v>0</v>
      </c>
      <c r="G46" s="250">
        <f t="shared" si="7"/>
        <v>1.004</v>
      </c>
      <c r="H46" s="251">
        <f t="shared" si="1"/>
        <v>1.004</v>
      </c>
      <c r="I46" s="252" t="str">
        <f t="shared" si="6"/>
        <v>Name 040</v>
      </c>
      <c r="J46" s="253">
        <f t="shared" si="5"/>
        <v>0</v>
      </c>
    </row>
    <row r="47" spans="1:10" ht="15.75" x14ac:dyDescent="0.25">
      <c r="A47" s="535">
        <v>41</v>
      </c>
      <c r="B47" s="536" t="s">
        <v>151</v>
      </c>
      <c r="C47" s="538" t="str">
        <f>'Tipper 041'!$I$4</f>
        <v>Name 041</v>
      </c>
      <c r="D47" s="539">
        <f>'Tipper 041'!$BX$92</f>
        <v>0</v>
      </c>
      <c r="E47" s="530" t="str">
        <f t="shared" si="3"/>
        <v>Name 041</v>
      </c>
      <c r="F47" s="531">
        <f t="shared" si="4"/>
        <v>0</v>
      </c>
      <c r="G47" s="250">
        <f t="shared" si="7"/>
        <v>1.0041</v>
      </c>
      <c r="H47" s="251">
        <f t="shared" si="1"/>
        <v>1.0041</v>
      </c>
      <c r="I47" s="252" t="str">
        <f t="shared" si="6"/>
        <v>Name 041</v>
      </c>
      <c r="J47" s="253">
        <f t="shared" si="5"/>
        <v>0</v>
      </c>
    </row>
    <row r="48" spans="1:10" ht="15.75" x14ac:dyDescent="0.25">
      <c r="A48" s="535">
        <v>42</v>
      </c>
      <c r="B48" s="536" t="s">
        <v>152</v>
      </c>
      <c r="C48" s="538" t="str">
        <f>'Tipper 042'!$I$4</f>
        <v>Name 042</v>
      </c>
      <c r="D48" s="539">
        <f>'Tipper 042'!$BX$92</f>
        <v>0</v>
      </c>
      <c r="E48" s="530" t="str">
        <f t="shared" si="3"/>
        <v>Name 042</v>
      </c>
      <c r="F48" s="531">
        <f t="shared" si="4"/>
        <v>0</v>
      </c>
      <c r="G48" s="250">
        <f t="shared" si="7"/>
        <v>1.0042</v>
      </c>
      <c r="H48" s="251">
        <f t="shared" si="1"/>
        <v>1.0042</v>
      </c>
      <c r="I48" s="252" t="str">
        <f t="shared" si="6"/>
        <v>Name 042</v>
      </c>
      <c r="J48" s="253">
        <f t="shared" si="5"/>
        <v>0</v>
      </c>
    </row>
    <row r="49" spans="1:10" ht="15.75" x14ac:dyDescent="0.25">
      <c r="A49" s="535">
        <v>43</v>
      </c>
      <c r="B49" s="536" t="s">
        <v>153</v>
      </c>
      <c r="C49" s="538" t="str">
        <f>'Tipper 043'!$I$4</f>
        <v>Name 043</v>
      </c>
      <c r="D49" s="539">
        <f>'Tipper 043'!$BX$92</f>
        <v>0</v>
      </c>
      <c r="E49" s="530" t="str">
        <f t="shared" si="3"/>
        <v>Name 043</v>
      </c>
      <c r="F49" s="531">
        <f t="shared" si="4"/>
        <v>0</v>
      </c>
      <c r="G49" s="250">
        <f t="shared" si="7"/>
        <v>1.0043</v>
      </c>
      <c r="H49" s="251">
        <f t="shared" si="1"/>
        <v>1.0043</v>
      </c>
      <c r="I49" s="252" t="str">
        <f t="shared" si="6"/>
        <v>Name 043</v>
      </c>
      <c r="J49" s="253">
        <f t="shared" si="5"/>
        <v>0</v>
      </c>
    </row>
    <row r="50" spans="1:10" ht="15.75" x14ac:dyDescent="0.25">
      <c r="A50" s="535">
        <v>44</v>
      </c>
      <c r="B50" s="536" t="s">
        <v>154</v>
      </c>
      <c r="C50" s="538" t="str">
        <f>'Tipper 044'!$I$4</f>
        <v>Name 044</v>
      </c>
      <c r="D50" s="539">
        <f>'Tipper 044'!$BX$92</f>
        <v>0</v>
      </c>
      <c r="E50" s="530" t="str">
        <f t="shared" si="3"/>
        <v>Name 044</v>
      </c>
      <c r="F50" s="531">
        <f t="shared" si="4"/>
        <v>0</v>
      </c>
      <c r="G50" s="250">
        <f t="shared" si="7"/>
        <v>1.0044</v>
      </c>
      <c r="H50" s="251">
        <f t="shared" ref="H50:H56" si="8">IF(ROW(A44)&gt;COUNT(G$7:G$56),"",SMALL(G$7:G$56,ROW(A44)))</f>
        <v>1.0044</v>
      </c>
      <c r="I50" s="252" t="str">
        <f t="shared" si="6"/>
        <v>Name 044</v>
      </c>
      <c r="J50" s="253">
        <f t="shared" si="5"/>
        <v>0</v>
      </c>
    </row>
    <row r="51" spans="1:10" ht="15.75" x14ac:dyDescent="0.25">
      <c r="A51" s="535">
        <v>45</v>
      </c>
      <c r="B51" s="536" t="s">
        <v>155</v>
      </c>
      <c r="C51" s="538" t="str">
        <f>'Tipper 045'!$I$4</f>
        <v>Name 045</v>
      </c>
      <c r="D51" s="539">
        <f>'Tipper 045'!$BX$92</f>
        <v>0</v>
      </c>
      <c r="E51" s="530" t="str">
        <f t="shared" si="3"/>
        <v>Name 045</v>
      </c>
      <c r="F51" s="531">
        <f t="shared" si="4"/>
        <v>0</v>
      </c>
      <c r="G51" s="250">
        <f t="shared" si="7"/>
        <v>1.0044999999999999</v>
      </c>
      <c r="H51" s="251">
        <f t="shared" si="8"/>
        <v>1.0044999999999999</v>
      </c>
      <c r="I51" s="252" t="str">
        <f t="shared" si="6"/>
        <v>Name 045</v>
      </c>
      <c r="J51" s="253">
        <f t="shared" si="5"/>
        <v>0</v>
      </c>
    </row>
    <row r="52" spans="1:10" ht="15.75" x14ac:dyDescent="0.25">
      <c r="A52" s="535">
        <v>46</v>
      </c>
      <c r="B52" s="536" t="s">
        <v>156</v>
      </c>
      <c r="C52" s="538" t="str">
        <f>'Tipper 046'!$I$4</f>
        <v>Name 046</v>
      </c>
      <c r="D52" s="539">
        <f>'Tipper 046'!$BX$92</f>
        <v>0</v>
      </c>
      <c r="E52" s="530" t="str">
        <f t="shared" si="3"/>
        <v>Name 046</v>
      </c>
      <c r="F52" s="531">
        <f t="shared" si="4"/>
        <v>0</v>
      </c>
      <c r="G52" s="250">
        <f t="shared" si="7"/>
        <v>1.0045999999999999</v>
      </c>
      <c r="H52" s="251">
        <f t="shared" si="8"/>
        <v>1.0045999999999999</v>
      </c>
      <c r="I52" s="252" t="str">
        <f t="shared" si="6"/>
        <v>Name 046</v>
      </c>
      <c r="J52" s="253">
        <f t="shared" si="5"/>
        <v>0</v>
      </c>
    </row>
    <row r="53" spans="1:10" ht="15.75" x14ac:dyDescent="0.25">
      <c r="A53" s="535">
        <v>47</v>
      </c>
      <c r="B53" s="536" t="s">
        <v>157</v>
      </c>
      <c r="C53" s="538" t="str">
        <f>'Tipper 047'!$I$4</f>
        <v>Name 047</v>
      </c>
      <c r="D53" s="539">
        <f>'Tipper 047'!$BX$92</f>
        <v>0</v>
      </c>
      <c r="E53" s="530" t="str">
        <f t="shared" si="3"/>
        <v>Name 047</v>
      </c>
      <c r="F53" s="531">
        <f t="shared" si="4"/>
        <v>0</v>
      </c>
      <c r="G53" s="250">
        <f t="shared" si="7"/>
        <v>1.0046999999999999</v>
      </c>
      <c r="H53" s="251">
        <f t="shared" si="8"/>
        <v>1.0046999999999999</v>
      </c>
      <c r="I53" s="252" t="str">
        <f t="shared" si="6"/>
        <v>Name 047</v>
      </c>
      <c r="J53" s="253">
        <f t="shared" si="5"/>
        <v>0</v>
      </c>
    </row>
    <row r="54" spans="1:10" ht="15.75" x14ac:dyDescent="0.25">
      <c r="A54" s="535">
        <v>48</v>
      </c>
      <c r="B54" s="536" t="s">
        <v>158</v>
      </c>
      <c r="C54" s="538" t="str">
        <f>'Tipper 048'!$I$4</f>
        <v>Name 048</v>
      </c>
      <c r="D54" s="539">
        <f>'Tipper 048'!$BX$92</f>
        <v>0</v>
      </c>
      <c r="E54" s="530" t="str">
        <f t="shared" si="3"/>
        <v>Name 048</v>
      </c>
      <c r="F54" s="531">
        <f t="shared" si="4"/>
        <v>0</v>
      </c>
      <c r="G54" s="250">
        <f t="shared" si="7"/>
        <v>1.0047999999999999</v>
      </c>
      <c r="H54" s="251">
        <f t="shared" si="8"/>
        <v>1.0047999999999999</v>
      </c>
      <c r="I54" s="252" t="str">
        <f t="shared" si="6"/>
        <v>Name 048</v>
      </c>
      <c r="J54" s="253">
        <f t="shared" si="5"/>
        <v>0</v>
      </c>
    </row>
    <row r="55" spans="1:10" ht="15.75" x14ac:dyDescent="0.25">
      <c r="A55" s="535">
        <v>49</v>
      </c>
      <c r="B55" s="536" t="s">
        <v>159</v>
      </c>
      <c r="C55" s="538" t="str">
        <f>'Tipper 049'!$I$4</f>
        <v>Heidi</v>
      </c>
      <c r="D55" s="539">
        <f>'Tipper 049'!$BX$92</f>
        <v>0</v>
      </c>
      <c r="E55" s="530" t="str">
        <f t="shared" si="3"/>
        <v>Heidi</v>
      </c>
      <c r="F55" s="531">
        <f t="shared" si="4"/>
        <v>0</v>
      </c>
      <c r="G55" s="250">
        <f t="shared" si="7"/>
        <v>1.0048999999999999</v>
      </c>
      <c r="H55" s="251">
        <f t="shared" si="8"/>
        <v>1.0048999999999999</v>
      </c>
      <c r="I55" s="252" t="str">
        <f t="shared" si="6"/>
        <v>Heidi</v>
      </c>
      <c r="J55" s="253">
        <f t="shared" si="5"/>
        <v>0</v>
      </c>
    </row>
    <row r="56" spans="1:10" ht="15.75" x14ac:dyDescent="0.25">
      <c r="A56" s="535">
        <v>50</v>
      </c>
      <c r="B56" s="536" t="s">
        <v>160</v>
      </c>
      <c r="C56" s="538" t="str">
        <f>'Tipper 050'!$I$4</f>
        <v>Peter</v>
      </c>
      <c r="D56" s="539">
        <f>'Tipper 050'!$BX$92</f>
        <v>0</v>
      </c>
      <c r="E56" s="530" t="str">
        <f t="shared" si="3"/>
        <v>Peter</v>
      </c>
      <c r="F56" s="531">
        <f t="shared" si="4"/>
        <v>0</v>
      </c>
      <c r="G56" s="250">
        <f t="shared" si="7"/>
        <v>1.0049999999999999</v>
      </c>
      <c r="H56" s="251">
        <f t="shared" si="8"/>
        <v>1.0049999999999999</v>
      </c>
      <c r="I56" s="252" t="str">
        <f t="shared" si="6"/>
        <v>Peter</v>
      </c>
      <c r="J56" s="253">
        <f t="shared" si="5"/>
        <v>0</v>
      </c>
    </row>
    <row r="57" spans="1:10" ht="15.75" x14ac:dyDescent="0.25">
      <c r="A57" s="540"/>
      <c r="B57" s="541"/>
      <c r="C57" s="538"/>
      <c r="D57" s="539"/>
      <c r="E57" s="542"/>
      <c r="F57" s="543"/>
      <c r="G57" s="250"/>
      <c r="H57" s="544"/>
      <c r="I57" s="545"/>
      <c r="J57" s="546"/>
    </row>
    <row r="58" spans="1:10" ht="15.75" x14ac:dyDescent="0.25">
      <c r="A58" s="540"/>
      <c r="B58" s="541"/>
      <c r="C58" s="538"/>
      <c r="D58" s="539"/>
      <c r="E58" s="542"/>
      <c r="F58" s="543"/>
      <c r="G58" s="250"/>
      <c r="H58" s="544"/>
      <c r="I58" s="545"/>
      <c r="J58" s="546"/>
    </row>
    <row r="59" spans="1:10" ht="15.75" x14ac:dyDescent="0.25">
      <c r="A59" s="540"/>
      <c r="B59" s="541"/>
      <c r="C59" s="538"/>
      <c r="D59" s="539"/>
      <c r="E59" s="542"/>
      <c r="F59" s="543"/>
      <c r="G59" s="250"/>
      <c r="H59" s="544"/>
      <c r="I59" s="545"/>
      <c r="J59" s="546"/>
    </row>
    <row r="60" spans="1:10" ht="15.75" x14ac:dyDescent="0.25">
      <c r="A60" s="540"/>
      <c r="B60" s="541"/>
      <c r="C60" s="538"/>
      <c r="D60" s="539"/>
      <c r="E60" s="542"/>
      <c r="F60" s="543"/>
      <c r="G60" s="250"/>
      <c r="H60" s="544"/>
      <c r="I60" s="545"/>
      <c r="J60" s="546"/>
    </row>
    <row r="61" spans="1:10" ht="15.75" x14ac:dyDescent="0.25">
      <c r="A61" s="540"/>
      <c r="B61" s="541"/>
      <c r="C61" s="538"/>
      <c r="D61" s="539"/>
      <c r="E61" s="542"/>
      <c r="F61" s="543"/>
      <c r="G61" s="250"/>
      <c r="H61" s="544"/>
      <c r="I61" s="545"/>
      <c r="J61" s="546"/>
    </row>
    <row r="62" spans="1:10" ht="15.75" x14ac:dyDescent="0.25">
      <c r="A62" s="540"/>
      <c r="B62" s="541"/>
      <c r="C62" s="538"/>
      <c r="D62" s="539"/>
      <c r="E62" s="542"/>
      <c r="F62" s="543"/>
      <c r="G62" s="250"/>
      <c r="H62" s="544"/>
      <c r="I62" s="545"/>
      <c r="J62" s="546"/>
    </row>
    <row r="63" spans="1:10" ht="15.75" x14ac:dyDescent="0.25">
      <c r="A63" s="540"/>
      <c r="B63" s="541"/>
      <c r="C63" s="538"/>
      <c r="D63" s="539"/>
      <c r="E63" s="542"/>
      <c r="F63" s="543"/>
      <c r="G63" s="250"/>
      <c r="H63" s="544"/>
      <c r="I63" s="545"/>
      <c r="J63" s="546"/>
    </row>
    <row r="64" spans="1:10" ht="15.75" x14ac:dyDescent="0.25">
      <c r="A64" s="540"/>
      <c r="B64" s="541"/>
      <c r="C64" s="538"/>
      <c r="D64" s="539"/>
      <c r="E64" s="542"/>
      <c r="F64" s="543"/>
      <c r="G64" s="250"/>
      <c r="H64" s="544"/>
      <c r="I64" s="545"/>
      <c r="J64" s="546"/>
    </row>
    <row r="65" spans="1:10" ht="14.1" customHeight="1" x14ac:dyDescent="0.25">
      <c r="A65" s="255"/>
      <c r="B65" s="255"/>
      <c r="C65" s="538"/>
      <c r="D65" s="539"/>
      <c r="E65" s="528"/>
      <c r="F65" s="528"/>
      <c r="G65" s="254"/>
      <c r="H65" s="255"/>
      <c r="I65" s="255"/>
      <c r="J65" s="238"/>
    </row>
    <row r="66" spans="1:10" ht="14.1" customHeight="1" x14ac:dyDescent="0.2">
      <c r="A66" s="563"/>
      <c r="B66" s="563"/>
      <c r="C66" s="563"/>
      <c r="D66" s="564"/>
      <c r="E66" s="563"/>
      <c r="F66" s="563"/>
      <c r="G66" s="563"/>
      <c r="H66" s="563"/>
      <c r="I66" s="563"/>
      <c r="J66" s="563"/>
    </row>
    <row r="67" spans="1:10" ht="26.25" customHeight="1" x14ac:dyDescent="0.4">
      <c r="A67" s="261" t="s">
        <v>252</v>
      </c>
      <c r="B67" s="261"/>
      <c r="C67" s="261"/>
      <c r="D67" s="261"/>
      <c r="E67" s="262"/>
      <c r="F67" s="263"/>
      <c r="G67" s="262"/>
      <c r="H67" s="262"/>
      <c r="I67" s="262"/>
      <c r="J67" s="262"/>
    </row>
    <row r="68" spans="1:10" x14ac:dyDescent="0.2">
      <c r="A68" s="262"/>
      <c r="B68" s="262"/>
      <c r="C68" s="262"/>
      <c r="D68" s="262"/>
      <c r="E68" s="262"/>
      <c r="F68" s="263"/>
      <c r="G68" s="262"/>
      <c r="H68" s="262"/>
      <c r="I68" s="262"/>
      <c r="J68" s="262"/>
    </row>
    <row r="69" spans="1:10" x14ac:dyDescent="0.2">
      <c r="A69" s="264" t="s">
        <v>161</v>
      </c>
      <c r="B69" s="264"/>
      <c r="C69" s="264"/>
      <c r="D69" s="264"/>
      <c r="E69" s="262"/>
      <c r="F69" s="263"/>
      <c r="G69" s="265"/>
      <c r="H69" s="262"/>
      <c r="I69" s="262"/>
      <c r="J69" s="262"/>
    </row>
    <row r="70" spans="1:10" x14ac:dyDescent="0.2">
      <c r="A70" s="262" t="s">
        <v>335</v>
      </c>
      <c r="B70" s="262"/>
      <c r="C70" s="262"/>
      <c r="D70" s="262"/>
      <c r="E70" s="262"/>
      <c r="F70" s="263"/>
      <c r="G70" s="262"/>
      <c r="H70" s="262"/>
      <c r="I70" s="262"/>
      <c r="J70" s="262"/>
    </row>
    <row r="71" spans="1:10" x14ac:dyDescent="0.2">
      <c r="A71" s="262" t="s">
        <v>336</v>
      </c>
      <c r="B71" s="262"/>
      <c r="C71" s="262"/>
      <c r="D71" s="262"/>
      <c r="E71" s="262"/>
      <c r="F71" s="263"/>
      <c r="G71" s="262"/>
      <c r="H71" s="262"/>
      <c r="I71" s="262"/>
      <c r="J71" s="262"/>
    </row>
    <row r="72" spans="1:10" x14ac:dyDescent="0.2">
      <c r="A72" s="262" t="s">
        <v>337</v>
      </c>
      <c r="B72" s="262"/>
      <c r="C72" s="262"/>
      <c r="D72" s="262"/>
      <c r="E72" s="262"/>
      <c r="F72" s="263"/>
      <c r="G72" s="262"/>
      <c r="H72" s="262"/>
      <c r="I72" s="262"/>
      <c r="J72" s="262"/>
    </row>
    <row r="73" spans="1:10" x14ac:dyDescent="0.2">
      <c r="A73" s="262" t="s">
        <v>229</v>
      </c>
      <c r="B73" s="262"/>
      <c r="C73" s="262"/>
      <c r="D73" s="262"/>
      <c r="E73" s="262"/>
      <c r="F73" s="263"/>
      <c r="G73" s="262"/>
      <c r="H73" s="262"/>
      <c r="I73" s="262"/>
      <c r="J73" s="262"/>
    </row>
    <row r="74" spans="1:10" x14ac:dyDescent="0.2">
      <c r="A74" s="262"/>
      <c r="B74" s="262"/>
      <c r="C74" s="262"/>
      <c r="D74" s="262"/>
      <c r="E74" s="262"/>
      <c r="F74" s="263"/>
      <c r="G74" s="262"/>
      <c r="H74" s="262"/>
      <c r="I74" s="262"/>
      <c r="J74" s="262"/>
    </row>
    <row r="75" spans="1:10" ht="15.75" x14ac:dyDescent="0.25">
      <c r="A75" s="266" t="s">
        <v>199</v>
      </c>
      <c r="B75" s="266" t="s">
        <v>200</v>
      </c>
      <c r="C75" s="249" t="s">
        <v>201</v>
      </c>
      <c r="D75" s="249" t="s">
        <v>202</v>
      </c>
      <c r="E75" s="266" t="s">
        <v>203</v>
      </c>
      <c r="F75" s="266" t="s">
        <v>204</v>
      </c>
      <c r="G75" s="267" t="s">
        <v>244</v>
      </c>
      <c r="H75" s="268" t="s">
        <v>245</v>
      </c>
      <c r="I75" s="268" t="s">
        <v>246</v>
      </c>
      <c r="J75" s="269" t="s">
        <v>247</v>
      </c>
    </row>
    <row r="76" spans="1:10" ht="15" x14ac:dyDescent="0.25">
      <c r="A76" s="255" t="s">
        <v>240</v>
      </c>
      <c r="B76" s="562" t="s">
        <v>439</v>
      </c>
      <c r="C76" s="259" t="s">
        <v>440</v>
      </c>
      <c r="D76" s="260"/>
      <c r="E76" s="258" t="s">
        <v>248</v>
      </c>
      <c r="F76" s="258"/>
      <c r="G76" s="258"/>
      <c r="H76" s="258"/>
      <c r="I76" s="258"/>
      <c r="J76" s="258"/>
    </row>
    <row r="77" spans="1:10" ht="15.75" x14ac:dyDescent="0.25">
      <c r="A77" s="255" t="s">
        <v>241</v>
      </c>
      <c r="B77" s="562" t="s">
        <v>241</v>
      </c>
      <c r="C77" s="259" t="s">
        <v>243</v>
      </c>
      <c r="D77" s="260"/>
      <c r="E77" s="258" t="s">
        <v>338</v>
      </c>
      <c r="F77" s="258"/>
      <c r="G77" s="258"/>
      <c r="H77" s="258"/>
      <c r="I77" s="258"/>
      <c r="J77" s="258"/>
    </row>
    <row r="78" spans="1:10" ht="15.75" x14ac:dyDescent="0.25">
      <c r="A78" s="255" t="s">
        <v>242</v>
      </c>
      <c r="B78" s="562" t="s">
        <v>242</v>
      </c>
      <c r="C78" s="259" t="s">
        <v>239</v>
      </c>
      <c r="D78" s="260"/>
      <c r="E78" s="270" t="s">
        <v>339</v>
      </c>
      <c r="F78" s="270"/>
      <c r="G78" s="258"/>
      <c r="H78" s="258"/>
      <c r="I78" s="258"/>
      <c r="J78" s="258"/>
    </row>
    <row r="79" spans="1:10" x14ac:dyDescent="0.2">
      <c r="A79" s="255" t="s">
        <v>243</v>
      </c>
      <c r="B79" s="562" t="s">
        <v>243</v>
      </c>
      <c r="C79" s="259"/>
      <c r="D79" s="260"/>
      <c r="E79" s="258" t="s">
        <v>249</v>
      </c>
      <c r="F79" s="258"/>
      <c r="G79" s="258"/>
      <c r="H79" s="258"/>
      <c r="I79" s="258"/>
      <c r="J79" s="258"/>
    </row>
    <row r="80" spans="1:10" ht="15.75" x14ac:dyDescent="0.25">
      <c r="A80" s="255"/>
      <c r="B80" s="562"/>
      <c r="C80" s="259"/>
      <c r="D80" s="260"/>
      <c r="E80" s="270" t="s">
        <v>340</v>
      </c>
      <c r="F80" s="258"/>
      <c r="G80" s="258"/>
      <c r="H80" s="258"/>
      <c r="I80" s="258"/>
      <c r="J80" s="258"/>
    </row>
    <row r="81" spans="1:10" ht="15.75" x14ac:dyDescent="0.25">
      <c r="A81" s="255"/>
      <c r="B81" s="562"/>
      <c r="C81" s="259"/>
      <c r="D81" s="260"/>
      <c r="E81" s="271" t="s">
        <v>250</v>
      </c>
      <c r="F81" s="258"/>
      <c r="G81" s="258"/>
      <c r="H81" s="258"/>
      <c r="I81" s="258"/>
      <c r="J81" s="258"/>
    </row>
    <row r="82" spans="1:10" x14ac:dyDescent="0.2">
      <c r="A82" s="272"/>
      <c r="B82" s="272"/>
      <c r="C82" s="273"/>
      <c r="D82" s="272"/>
      <c r="E82" s="272"/>
      <c r="F82" s="273"/>
      <c r="G82" s="272"/>
      <c r="H82" s="272"/>
      <c r="I82" s="272"/>
      <c r="J82" s="272"/>
    </row>
    <row r="83" spans="1:10" ht="26.25" x14ac:dyDescent="0.4">
      <c r="A83" s="274" t="s">
        <v>253</v>
      </c>
      <c r="B83" s="272"/>
      <c r="C83" s="273"/>
      <c r="D83" s="272"/>
      <c r="E83" s="272"/>
      <c r="F83" s="273"/>
      <c r="G83" s="272"/>
      <c r="H83" s="272"/>
      <c r="I83" s="272"/>
      <c r="J83" s="272"/>
    </row>
    <row r="84" spans="1:10" x14ac:dyDescent="0.2">
      <c r="A84" s="275"/>
      <c r="B84" s="272"/>
      <c r="C84" s="273"/>
      <c r="D84" s="276"/>
      <c r="E84" s="272"/>
      <c r="F84" s="273"/>
      <c r="G84" s="276"/>
      <c r="H84" s="272"/>
      <c r="I84" s="272"/>
      <c r="J84" s="272"/>
    </row>
    <row r="85" spans="1:10" x14ac:dyDescent="0.2">
      <c r="A85" s="272" t="s">
        <v>341</v>
      </c>
      <c r="B85" s="272"/>
      <c r="C85" s="273"/>
      <c r="D85" s="272"/>
      <c r="E85" s="272"/>
      <c r="F85" s="273"/>
      <c r="G85" s="272"/>
      <c r="H85" s="272"/>
      <c r="I85" s="272"/>
      <c r="J85" s="272"/>
    </row>
    <row r="86" spans="1:10" x14ac:dyDescent="0.2">
      <c r="A86" s="272" t="s">
        <v>162</v>
      </c>
      <c r="B86" s="272"/>
      <c r="C86" s="273"/>
      <c r="D86" s="272"/>
      <c r="E86" s="272"/>
      <c r="F86" s="273"/>
      <c r="G86" s="272"/>
      <c r="H86" s="272"/>
      <c r="I86" s="272"/>
      <c r="J86" s="272"/>
    </row>
    <row r="87" spans="1:10" x14ac:dyDescent="0.2">
      <c r="A87" s="272" t="s">
        <v>163</v>
      </c>
      <c r="B87" s="272"/>
      <c r="C87" s="273"/>
      <c r="D87" s="272"/>
      <c r="E87" s="272"/>
      <c r="F87" s="273"/>
      <c r="G87" s="272"/>
      <c r="H87" s="272"/>
      <c r="I87" s="272"/>
      <c r="J87" s="272"/>
    </row>
    <row r="88" spans="1:10" x14ac:dyDescent="0.2">
      <c r="A88" s="272"/>
      <c r="B88" s="272"/>
      <c r="C88" s="273"/>
      <c r="D88" s="276"/>
      <c r="E88" s="272"/>
      <c r="F88" s="273"/>
      <c r="G88" s="276"/>
      <c r="H88" s="272"/>
      <c r="I88" s="272"/>
      <c r="J88" s="272"/>
    </row>
    <row r="89" spans="1:10" x14ac:dyDescent="0.2">
      <c r="A89" s="256"/>
      <c r="B89" s="256"/>
      <c r="C89" s="257"/>
      <c r="D89" s="256"/>
      <c r="E89" s="256"/>
      <c r="F89" s="257"/>
      <c r="G89" s="256"/>
      <c r="H89" s="256"/>
      <c r="I89" s="256"/>
      <c r="J89" s="256"/>
    </row>
    <row r="90" spans="1:10" ht="26.25" x14ac:dyDescent="0.4">
      <c r="A90" s="277" t="s">
        <v>175</v>
      </c>
      <c r="B90" s="256"/>
      <c r="C90" s="257"/>
      <c r="D90" s="256"/>
      <c r="E90" s="256"/>
      <c r="F90" s="257"/>
      <c r="G90" s="256"/>
      <c r="H90" s="256"/>
      <c r="I90" s="256"/>
      <c r="J90" s="256"/>
    </row>
    <row r="91" spans="1:10" x14ac:dyDescent="0.2">
      <c r="A91" s="256"/>
      <c r="B91" s="256"/>
      <c r="C91" s="256"/>
      <c r="D91" s="257"/>
      <c r="E91" s="256"/>
      <c r="F91" s="257"/>
      <c r="G91" s="256"/>
      <c r="H91" s="256"/>
      <c r="I91" s="256"/>
      <c r="J91" s="256"/>
    </row>
    <row r="92" spans="1:10" x14ac:dyDescent="0.2">
      <c r="A92" s="256" t="s">
        <v>254</v>
      </c>
      <c r="B92" s="256"/>
      <c r="C92" s="256"/>
      <c r="D92" s="257"/>
      <c r="E92" s="256"/>
      <c r="F92" s="257"/>
      <c r="G92" s="256"/>
      <c r="H92" s="256"/>
      <c r="I92" s="256"/>
      <c r="J92" s="256"/>
    </row>
    <row r="93" spans="1:10" x14ac:dyDescent="0.2">
      <c r="A93" s="256"/>
      <c r="B93" s="256"/>
      <c r="C93" s="256"/>
      <c r="D93" s="257"/>
      <c r="E93" s="256"/>
      <c r="F93" s="257"/>
      <c r="G93" s="256"/>
      <c r="H93" s="256"/>
      <c r="I93" s="256"/>
      <c r="J93" s="256"/>
    </row>
    <row r="94" spans="1:10" x14ac:dyDescent="0.2">
      <c r="A94" s="256" t="s">
        <v>169</v>
      </c>
      <c r="B94" s="256"/>
      <c r="C94" s="256"/>
      <c r="D94" s="257"/>
      <c r="E94" s="256"/>
      <c r="F94" s="257"/>
      <c r="G94" s="256"/>
      <c r="H94" s="256"/>
      <c r="I94" s="256"/>
      <c r="J94" s="256"/>
    </row>
    <row r="95" spans="1:10" x14ac:dyDescent="0.2">
      <c r="A95" s="256"/>
      <c r="B95" s="256"/>
      <c r="C95" s="256"/>
      <c r="D95" s="257"/>
      <c r="E95" s="256"/>
      <c r="F95" s="257"/>
      <c r="G95" s="256"/>
      <c r="H95" s="256"/>
      <c r="I95" s="256"/>
      <c r="J95" s="256"/>
    </row>
    <row r="96" spans="1:10" x14ac:dyDescent="0.2">
      <c r="A96" s="256" t="s">
        <v>178</v>
      </c>
      <c r="B96" s="256"/>
      <c r="C96" s="256"/>
      <c r="D96" s="257"/>
      <c r="E96" s="256"/>
      <c r="F96" s="257"/>
      <c r="G96" s="256"/>
      <c r="H96" s="256"/>
      <c r="I96" s="256"/>
      <c r="J96" s="256"/>
    </row>
    <row r="97" spans="1:10" x14ac:dyDescent="0.2">
      <c r="A97" s="256" t="s">
        <v>150</v>
      </c>
      <c r="B97" s="256"/>
      <c r="C97" s="256"/>
      <c r="D97" s="257"/>
      <c r="E97" s="256"/>
      <c r="F97" s="257"/>
      <c r="G97" s="256"/>
      <c r="H97" s="256"/>
      <c r="I97" s="256"/>
      <c r="J97" s="256"/>
    </row>
    <row r="98" spans="1:10" x14ac:dyDescent="0.2">
      <c r="A98" s="256"/>
      <c r="B98" s="256"/>
      <c r="C98" s="256"/>
      <c r="D98" s="257"/>
      <c r="E98" s="256"/>
      <c r="F98" s="257"/>
      <c r="G98" s="256"/>
      <c r="H98" s="256"/>
      <c r="I98" s="256"/>
      <c r="J98" s="256"/>
    </row>
    <row r="99" spans="1:10" x14ac:dyDescent="0.2">
      <c r="J99" s="240"/>
    </row>
    <row r="100" spans="1:10" x14ac:dyDescent="0.2">
      <c r="J100" s="240"/>
    </row>
    <row r="101" spans="1:10" x14ac:dyDescent="0.2">
      <c r="J101" s="240"/>
    </row>
    <row r="102" spans="1:10" x14ac:dyDescent="0.2">
      <c r="J102" s="240"/>
    </row>
    <row r="103" spans="1:10" x14ac:dyDescent="0.2">
      <c r="J103" s="240"/>
    </row>
    <row r="104" spans="1:10" x14ac:dyDescent="0.2">
      <c r="J104" s="240"/>
    </row>
    <row r="105" spans="1:10" x14ac:dyDescent="0.2">
      <c r="J105" s="240"/>
    </row>
    <row r="106" spans="1:10" x14ac:dyDescent="0.2">
      <c r="J106" s="240"/>
    </row>
    <row r="107" spans="1:10" x14ac:dyDescent="0.2">
      <c r="J107" s="240"/>
    </row>
    <row r="108" spans="1:10" x14ac:dyDescent="0.2">
      <c r="J108" s="240"/>
    </row>
  </sheetData>
  <mergeCells count="1">
    <mergeCell ref="E2:F2"/>
  </mergeCells>
  <phoneticPr fontId="2" type="noConversion"/>
  <pageMargins left="0.78740157499999996" right="0.78740157499999996" top="0.984251969" bottom="0.984251969" header="0.4921259845" footer="0.4921259845"/>
  <pageSetup paperSize="9" orientation="portrait" r:id="rId1"/>
  <headerFooter alignWithMargins="0"/>
  <ignoredErrors>
    <ignoredError sqref="G7:G56" evalError="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CCC6-ABA6-414E-BB9F-C9CA07A0562B}">
  <sheetPr>
    <tabColor rgb="FFFFFF00"/>
  </sheetPr>
  <dimension ref="A1:CW101"/>
  <sheetViews>
    <sheetView zoomScale="75" zoomScaleNormal="75" workbookViewId="0">
      <pane ySplit="5" topLeftCell="A6" activePane="bottomLeft" state="frozen"/>
      <selection activeCell="CJ37" sqref="CJ37"/>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400</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5"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2B419-E129-4CB1-A07B-B735C1663A59}">
  <sheetPr>
    <tabColor rgb="FFFFFF00"/>
  </sheetPr>
  <dimension ref="A1:CW101"/>
  <sheetViews>
    <sheetView zoomScale="75" zoomScaleNormal="75" workbookViewId="0">
      <pane ySplit="5" topLeftCell="A6" activePane="bottomLeft" state="frozen"/>
      <selection activeCell="CJ37" sqref="CJ37"/>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401</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4"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E378-B3E1-4890-A105-CB1692EFDCC8}">
  <sheetPr>
    <tabColor rgb="FFFFFF00"/>
  </sheetPr>
  <dimension ref="A1:CW101"/>
  <sheetViews>
    <sheetView zoomScale="75" zoomScaleNormal="75" workbookViewId="0">
      <pane ySplit="5" topLeftCell="A6" activePane="bottomLeft" state="frozen"/>
      <selection activeCell="CJ37" sqref="CJ37"/>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402</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3"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53D27-0955-4612-8551-A59BAD61A4A4}">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403</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2"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E562-D7A1-4ADF-B453-BC4535139377}">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404</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1"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F220-406A-45AA-9F2E-BB4F04AF3480}">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405</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0"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CB2CB-1552-49FE-BA22-08525DA9D657}">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409</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9"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2CB0-82B6-435E-9529-2A19DBDBCE71}">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410</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8"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5ED4C-69E4-45D4-ABFB-07492189EE8A}">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411</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7"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BDDE8-D6CB-4E81-8929-8B227CF2A256}">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412</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6"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tabColor theme="0"/>
  </sheetPr>
  <dimension ref="A1:G74"/>
  <sheetViews>
    <sheetView workbookViewId="0">
      <selection activeCell="J9" sqref="J9"/>
    </sheetView>
  </sheetViews>
  <sheetFormatPr baseColWidth="10" defaultRowHeight="12.75" x14ac:dyDescent="0.2"/>
  <cols>
    <col min="1" max="1" width="2.7109375" style="240" customWidth="1"/>
    <col min="2" max="2" width="9.28515625" style="240" customWidth="1"/>
    <col min="3" max="3" width="26" style="306" customWidth="1"/>
    <col min="4" max="4" width="16.5703125" style="245" customWidth="1"/>
    <col min="5" max="5" width="2.7109375" style="240" customWidth="1"/>
    <col min="6" max="6" width="7.5703125" style="245" customWidth="1"/>
    <col min="7" max="7" width="41.5703125" style="240" customWidth="1"/>
    <col min="8" max="16384" width="11.42578125" style="240"/>
  </cols>
  <sheetData>
    <row r="1" spans="1:7" ht="13.5" thickBot="1" x14ac:dyDescent="0.25">
      <c r="A1" s="279"/>
      <c r="B1" s="279"/>
      <c r="C1" s="279"/>
      <c r="D1" s="279"/>
      <c r="E1" s="279"/>
      <c r="F1" s="568"/>
      <c r="G1" s="244"/>
    </row>
    <row r="2" spans="1:7" ht="29.25" customHeight="1" thickBot="1" x14ac:dyDescent="0.25">
      <c r="A2" s="280"/>
      <c r="B2" s="625" t="s">
        <v>264</v>
      </c>
      <c r="C2" s="626"/>
      <c r="D2" s="627"/>
      <c r="E2" s="279"/>
      <c r="F2" s="568"/>
      <c r="G2" s="244"/>
    </row>
    <row r="3" spans="1:7" ht="12.75" customHeight="1" thickBot="1" x14ac:dyDescent="0.45">
      <c r="A3" s="280"/>
      <c r="B3" s="281"/>
      <c r="C3" s="282"/>
      <c r="D3" s="283"/>
      <c r="E3" s="279"/>
      <c r="F3" s="568"/>
      <c r="G3" s="244"/>
    </row>
    <row r="4" spans="1:7" ht="21.75" customHeight="1" thickBot="1" x14ac:dyDescent="0.25">
      <c r="A4" s="280"/>
      <c r="B4" s="280"/>
      <c r="C4" s="284"/>
      <c r="D4" s="285">
        <f ca="1">TODAY()</f>
        <v>43890</v>
      </c>
      <c r="E4" s="279"/>
      <c r="F4" s="568"/>
      <c r="G4" s="244"/>
    </row>
    <row r="5" spans="1:7" ht="21.75" customHeight="1" x14ac:dyDescent="0.2">
      <c r="A5" s="280"/>
      <c r="B5" s="280"/>
      <c r="C5" s="286"/>
      <c r="D5" s="287"/>
      <c r="E5" s="279"/>
      <c r="F5" s="568"/>
      <c r="G5" s="244"/>
    </row>
    <row r="6" spans="1:7" ht="14.25" customHeight="1" x14ac:dyDescent="0.25">
      <c r="A6" s="288"/>
      <c r="B6" s="289"/>
      <c r="C6" s="290" t="s">
        <v>47</v>
      </c>
      <c r="D6" s="289" t="s">
        <v>4</v>
      </c>
      <c r="E6" s="279"/>
      <c r="F6" s="568"/>
      <c r="G6" s="244"/>
    </row>
    <row r="7" spans="1:7" ht="15.75" x14ac:dyDescent="0.25">
      <c r="A7" s="291">
        <f>ROUND(Auswertung!H7,0)</f>
        <v>1</v>
      </c>
      <c r="B7" s="292">
        <f>IF(A6=A7,"",A7)</f>
        <v>1</v>
      </c>
      <c r="C7" s="293" t="str">
        <f>Auswertung!I7</f>
        <v>Roger Muster</v>
      </c>
      <c r="D7" s="292">
        <f>Auswertung!J7</f>
        <v>0</v>
      </c>
      <c r="E7" s="279"/>
      <c r="F7" s="568">
        <v>1</v>
      </c>
      <c r="G7" s="244"/>
    </row>
    <row r="8" spans="1:7" ht="15.75" x14ac:dyDescent="0.25">
      <c r="A8" s="291">
        <f>ROUND(Auswertung!H8,0)</f>
        <v>1</v>
      </c>
      <c r="B8" s="294" t="str">
        <f t="shared" ref="B8:B56" si="0">IF(A7=A8,"",A8)</f>
        <v/>
      </c>
      <c r="C8" s="295" t="str">
        <f>Auswertung!I8</f>
        <v>Name 002</v>
      </c>
      <c r="D8" s="294">
        <f>Auswertung!J8</f>
        <v>0</v>
      </c>
      <c r="E8" s="279"/>
      <c r="F8" s="568">
        <v>2</v>
      </c>
      <c r="G8" s="244"/>
    </row>
    <row r="9" spans="1:7" ht="15.75" x14ac:dyDescent="0.25">
      <c r="A9" s="291">
        <f>ROUND(Auswertung!H9,0)</f>
        <v>1</v>
      </c>
      <c r="B9" s="296" t="str">
        <f t="shared" si="0"/>
        <v/>
      </c>
      <c r="C9" s="297" t="str">
        <f>Auswertung!I9</f>
        <v>Name 003</v>
      </c>
      <c r="D9" s="296">
        <f>Auswertung!J9</f>
        <v>0</v>
      </c>
      <c r="E9" s="279"/>
      <c r="F9" s="568">
        <v>3</v>
      </c>
      <c r="G9" s="244"/>
    </row>
    <row r="10" spans="1:7" ht="15.75" x14ac:dyDescent="0.25">
      <c r="A10" s="291">
        <f>ROUND(Auswertung!H10,0)</f>
        <v>1</v>
      </c>
      <c r="B10" s="298" t="str">
        <f t="shared" si="0"/>
        <v/>
      </c>
      <c r="C10" s="299" t="str">
        <f>Auswertung!I10</f>
        <v>Name 004</v>
      </c>
      <c r="D10" s="298">
        <f>Auswertung!J10</f>
        <v>0</v>
      </c>
      <c r="E10" s="279"/>
      <c r="F10" s="568">
        <v>4</v>
      </c>
      <c r="G10" s="244"/>
    </row>
    <row r="11" spans="1:7" ht="15.75" x14ac:dyDescent="0.25">
      <c r="A11" s="291">
        <f>ROUND(Auswertung!H11,0)</f>
        <v>1</v>
      </c>
      <c r="B11" s="298" t="str">
        <f t="shared" si="0"/>
        <v/>
      </c>
      <c r="C11" s="299" t="str">
        <f>Auswertung!I11</f>
        <v>Name 005</v>
      </c>
      <c r="D11" s="298">
        <f>Auswertung!J11</f>
        <v>0</v>
      </c>
      <c r="E11" s="279"/>
      <c r="F11" s="568">
        <v>5</v>
      </c>
      <c r="G11" s="244"/>
    </row>
    <row r="12" spans="1:7" ht="15.75" x14ac:dyDescent="0.25">
      <c r="A12" s="291">
        <f>ROUND(Auswertung!H12,0)</f>
        <v>1</v>
      </c>
      <c r="B12" s="298" t="str">
        <f t="shared" si="0"/>
        <v/>
      </c>
      <c r="C12" s="299" t="str">
        <f>Auswertung!I12</f>
        <v>Name 006</v>
      </c>
      <c r="D12" s="298">
        <f>Auswertung!J12</f>
        <v>0</v>
      </c>
      <c r="E12" s="279"/>
      <c r="F12" s="568">
        <v>6</v>
      </c>
      <c r="G12" s="244"/>
    </row>
    <row r="13" spans="1:7" ht="15.75" x14ac:dyDescent="0.25">
      <c r="A13" s="291">
        <f>ROUND(Auswertung!H13,0)</f>
        <v>1</v>
      </c>
      <c r="B13" s="298" t="str">
        <f t="shared" si="0"/>
        <v/>
      </c>
      <c r="C13" s="299" t="str">
        <f>Auswertung!I13</f>
        <v>Name 007</v>
      </c>
      <c r="D13" s="298">
        <f>Auswertung!J13</f>
        <v>0</v>
      </c>
      <c r="E13" s="279"/>
      <c r="F13" s="568">
        <v>7</v>
      </c>
      <c r="G13" s="244"/>
    </row>
    <row r="14" spans="1:7" ht="15.75" x14ac:dyDescent="0.25">
      <c r="A14" s="291">
        <f>ROUND(Auswertung!H14,0)</f>
        <v>1</v>
      </c>
      <c r="B14" s="298" t="str">
        <f t="shared" si="0"/>
        <v/>
      </c>
      <c r="C14" s="299" t="str">
        <f>Auswertung!I14</f>
        <v>Name 008</v>
      </c>
      <c r="D14" s="298">
        <f>Auswertung!J14</f>
        <v>0</v>
      </c>
      <c r="E14" s="279"/>
      <c r="F14" s="568">
        <v>8</v>
      </c>
      <c r="G14" s="244"/>
    </row>
    <row r="15" spans="1:7" ht="15.75" x14ac:dyDescent="0.25">
      <c r="A15" s="291">
        <f>ROUND(Auswertung!H15,0)</f>
        <v>1</v>
      </c>
      <c r="B15" s="298" t="str">
        <f t="shared" si="0"/>
        <v/>
      </c>
      <c r="C15" s="299" t="str">
        <f>Auswertung!I15</f>
        <v>Name 009</v>
      </c>
      <c r="D15" s="298">
        <f>Auswertung!J15</f>
        <v>0</v>
      </c>
      <c r="E15" s="279"/>
      <c r="F15" s="568">
        <v>9</v>
      </c>
      <c r="G15" s="244"/>
    </row>
    <row r="16" spans="1:7" ht="15.75" x14ac:dyDescent="0.25">
      <c r="A16" s="291">
        <f>ROUND(Auswertung!H16,0)</f>
        <v>1</v>
      </c>
      <c r="B16" s="298" t="str">
        <f t="shared" si="0"/>
        <v/>
      </c>
      <c r="C16" s="299" t="str">
        <f>Auswertung!I16</f>
        <v>Name 010</v>
      </c>
      <c r="D16" s="298">
        <f>Auswertung!J16</f>
        <v>0</v>
      </c>
      <c r="E16" s="279"/>
      <c r="F16" s="568">
        <v>10</v>
      </c>
      <c r="G16" s="244"/>
    </row>
    <row r="17" spans="1:7" ht="15.75" x14ac:dyDescent="0.25">
      <c r="A17" s="291">
        <f>ROUND(Auswertung!H17,0)</f>
        <v>1</v>
      </c>
      <c r="B17" s="298" t="str">
        <f t="shared" si="0"/>
        <v/>
      </c>
      <c r="C17" s="299" t="str">
        <f>Auswertung!I17</f>
        <v>Name 011</v>
      </c>
      <c r="D17" s="298">
        <f>Auswertung!J17</f>
        <v>0</v>
      </c>
      <c r="E17" s="279"/>
      <c r="F17" s="568">
        <v>11</v>
      </c>
      <c r="G17" s="244"/>
    </row>
    <row r="18" spans="1:7" ht="15.75" x14ac:dyDescent="0.25">
      <c r="A18" s="291">
        <f>ROUND(Auswertung!H18,0)</f>
        <v>1</v>
      </c>
      <c r="B18" s="298" t="str">
        <f t="shared" si="0"/>
        <v/>
      </c>
      <c r="C18" s="299" t="str">
        <f>Auswertung!I18</f>
        <v>Name 012</v>
      </c>
      <c r="D18" s="298">
        <f>Auswertung!J18</f>
        <v>0</v>
      </c>
      <c r="E18" s="279"/>
      <c r="F18" s="568">
        <v>12</v>
      </c>
      <c r="G18" s="244"/>
    </row>
    <row r="19" spans="1:7" ht="15.75" x14ac:dyDescent="0.25">
      <c r="A19" s="291">
        <f>ROUND(Auswertung!H19,0)</f>
        <v>1</v>
      </c>
      <c r="B19" s="298" t="str">
        <f t="shared" si="0"/>
        <v/>
      </c>
      <c r="C19" s="299" t="str">
        <f>Auswertung!I19</f>
        <v>Name 013</v>
      </c>
      <c r="D19" s="298">
        <f>Auswertung!J19</f>
        <v>0</v>
      </c>
      <c r="E19" s="279"/>
      <c r="F19" s="568">
        <v>13</v>
      </c>
      <c r="G19" s="244"/>
    </row>
    <row r="20" spans="1:7" ht="15.75" x14ac:dyDescent="0.25">
      <c r="A20" s="291">
        <f>ROUND(Auswertung!H20,0)</f>
        <v>1</v>
      </c>
      <c r="B20" s="298" t="str">
        <f t="shared" si="0"/>
        <v/>
      </c>
      <c r="C20" s="299" t="str">
        <f>Auswertung!I20</f>
        <v>Name 014</v>
      </c>
      <c r="D20" s="298">
        <f>Auswertung!J20</f>
        <v>0</v>
      </c>
      <c r="E20" s="279"/>
      <c r="F20" s="568">
        <v>14</v>
      </c>
      <c r="G20" s="244"/>
    </row>
    <row r="21" spans="1:7" ht="15.75" x14ac:dyDescent="0.25">
      <c r="A21" s="291">
        <f>ROUND(Auswertung!H21,0)</f>
        <v>1</v>
      </c>
      <c r="B21" s="298" t="str">
        <f t="shared" si="0"/>
        <v/>
      </c>
      <c r="C21" s="299" t="str">
        <f>Auswertung!I21</f>
        <v>Name 015</v>
      </c>
      <c r="D21" s="298">
        <f>Auswertung!J21</f>
        <v>0</v>
      </c>
      <c r="E21" s="279"/>
      <c r="F21" s="568">
        <v>15</v>
      </c>
      <c r="G21" s="244"/>
    </row>
    <row r="22" spans="1:7" ht="15.75" x14ac:dyDescent="0.25">
      <c r="A22" s="291">
        <f>ROUND(Auswertung!H22,0)</f>
        <v>1</v>
      </c>
      <c r="B22" s="298" t="str">
        <f t="shared" si="0"/>
        <v/>
      </c>
      <c r="C22" s="299" t="str">
        <f>Auswertung!I22</f>
        <v>Name 016</v>
      </c>
      <c r="D22" s="298">
        <f>Auswertung!J22</f>
        <v>0</v>
      </c>
      <c r="E22" s="279"/>
      <c r="F22" s="568">
        <v>16</v>
      </c>
      <c r="G22" s="244"/>
    </row>
    <row r="23" spans="1:7" ht="15.75" x14ac:dyDescent="0.25">
      <c r="A23" s="291">
        <f>ROUND(Auswertung!H23,0)</f>
        <v>1</v>
      </c>
      <c r="B23" s="298" t="str">
        <f t="shared" si="0"/>
        <v/>
      </c>
      <c r="C23" s="299" t="str">
        <f>Auswertung!I23</f>
        <v>Name 017</v>
      </c>
      <c r="D23" s="298">
        <f>Auswertung!J23</f>
        <v>0</v>
      </c>
      <c r="E23" s="279"/>
      <c r="F23" s="568">
        <v>17</v>
      </c>
      <c r="G23" s="244"/>
    </row>
    <row r="24" spans="1:7" ht="15.75" x14ac:dyDescent="0.25">
      <c r="A24" s="291">
        <f>ROUND(Auswertung!H24,0)</f>
        <v>1</v>
      </c>
      <c r="B24" s="298" t="str">
        <f t="shared" si="0"/>
        <v/>
      </c>
      <c r="C24" s="299" t="str">
        <f>Auswertung!I24</f>
        <v>Name 018</v>
      </c>
      <c r="D24" s="298">
        <f>Auswertung!J24</f>
        <v>0</v>
      </c>
      <c r="E24" s="279"/>
      <c r="F24" s="568">
        <v>18</v>
      </c>
      <c r="G24" s="244"/>
    </row>
    <row r="25" spans="1:7" ht="15.75" x14ac:dyDescent="0.25">
      <c r="A25" s="291">
        <f>ROUND(Auswertung!H25,0)</f>
        <v>1</v>
      </c>
      <c r="B25" s="298" t="str">
        <f t="shared" si="0"/>
        <v/>
      </c>
      <c r="C25" s="299" t="str">
        <f>Auswertung!I25</f>
        <v>Name 019</v>
      </c>
      <c r="D25" s="298">
        <f>Auswertung!J25</f>
        <v>0</v>
      </c>
      <c r="E25" s="279"/>
      <c r="F25" s="568">
        <v>19</v>
      </c>
      <c r="G25" s="244"/>
    </row>
    <row r="26" spans="1:7" ht="15.75" x14ac:dyDescent="0.25">
      <c r="A26" s="291">
        <f>ROUND(Auswertung!H26,0)</f>
        <v>1</v>
      </c>
      <c r="B26" s="298" t="str">
        <f t="shared" si="0"/>
        <v/>
      </c>
      <c r="C26" s="299" t="str">
        <f>Auswertung!I26</f>
        <v>Name 020</v>
      </c>
      <c r="D26" s="298">
        <f>Auswertung!J26</f>
        <v>0</v>
      </c>
      <c r="E26" s="279"/>
      <c r="F26" s="568">
        <v>20</v>
      </c>
      <c r="G26" s="244"/>
    </row>
    <row r="27" spans="1:7" ht="15.75" x14ac:dyDescent="0.25">
      <c r="A27" s="291">
        <f>ROUND(Auswertung!H27,0)</f>
        <v>1</v>
      </c>
      <c r="B27" s="298" t="str">
        <f t="shared" si="0"/>
        <v/>
      </c>
      <c r="C27" s="299" t="str">
        <f>Auswertung!I27</f>
        <v>Name 021</v>
      </c>
      <c r="D27" s="298">
        <f>Auswertung!J27</f>
        <v>0</v>
      </c>
      <c r="E27" s="279"/>
      <c r="F27" s="568">
        <v>21</v>
      </c>
      <c r="G27" s="244"/>
    </row>
    <row r="28" spans="1:7" ht="15.75" x14ac:dyDescent="0.25">
      <c r="A28" s="291">
        <f>ROUND(Auswertung!H28,0)</f>
        <v>1</v>
      </c>
      <c r="B28" s="298" t="str">
        <f t="shared" si="0"/>
        <v/>
      </c>
      <c r="C28" s="299" t="str">
        <f>Auswertung!I28</f>
        <v>Name 022</v>
      </c>
      <c r="D28" s="298">
        <f>Auswertung!J28</f>
        <v>0</v>
      </c>
      <c r="E28" s="279"/>
      <c r="F28" s="568">
        <v>22</v>
      </c>
      <c r="G28" s="244"/>
    </row>
    <row r="29" spans="1:7" ht="15.75" x14ac:dyDescent="0.25">
      <c r="A29" s="291">
        <f>ROUND(Auswertung!H29,0)</f>
        <v>1</v>
      </c>
      <c r="B29" s="298" t="str">
        <f t="shared" si="0"/>
        <v/>
      </c>
      <c r="C29" s="299" t="str">
        <f>Auswertung!I29</f>
        <v>Name 023</v>
      </c>
      <c r="D29" s="298">
        <f>Auswertung!J29</f>
        <v>0</v>
      </c>
      <c r="E29" s="279"/>
      <c r="F29" s="568">
        <v>23</v>
      </c>
      <c r="G29" s="244"/>
    </row>
    <row r="30" spans="1:7" ht="15.75" x14ac:dyDescent="0.25">
      <c r="A30" s="291">
        <f>ROUND(Auswertung!H30,0)</f>
        <v>1</v>
      </c>
      <c r="B30" s="298" t="str">
        <f t="shared" si="0"/>
        <v/>
      </c>
      <c r="C30" s="299" t="str">
        <f>Auswertung!I30</f>
        <v>Name 024</v>
      </c>
      <c r="D30" s="298">
        <f>Auswertung!J30</f>
        <v>0</v>
      </c>
      <c r="E30" s="279"/>
      <c r="F30" s="568">
        <v>24</v>
      </c>
      <c r="G30" s="244"/>
    </row>
    <row r="31" spans="1:7" ht="15.75" x14ac:dyDescent="0.25">
      <c r="A31" s="291">
        <f>ROUND(Auswertung!H31,0)</f>
        <v>1</v>
      </c>
      <c r="B31" s="298" t="str">
        <f t="shared" si="0"/>
        <v/>
      </c>
      <c r="C31" s="299" t="str">
        <f>Auswertung!I31</f>
        <v>Name 025</v>
      </c>
      <c r="D31" s="298">
        <f>Auswertung!J31</f>
        <v>0</v>
      </c>
      <c r="E31" s="279"/>
      <c r="F31" s="568">
        <v>25</v>
      </c>
      <c r="G31" s="244"/>
    </row>
    <row r="32" spans="1:7" ht="15.75" x14ac:dyDescent="0.25">
      <c r="A32" s="291">
        <f>ROUND(Auswertung!H32,0)</f>
        <v>1</v>
      </c>
      <c r="B32" s="298" t="str">
        <f t="shared" si="0"/>
        <v/>
      </c>
      <c r="C32" s="299" t="str">
        <f>Auswertung!I32</f>
        <v>Name 026</v>
      </c>
      <c r="D32" s="298">
        <f>Auswertung!J32</f>
        <v>0</v>
      </c>
      <c r="E32" s="279"/>
      <c r="F32" s="568">
        <v>26</v>
      </c>
      <c r="G32" s="244"/>
    </row>
    <row r="33" spans="1:7" ht="15.75" x14ac:dyDescent="0.25">
      <c r="A33" s="291">
        <f>ROUND(Auswertung!H33,0)</f>
        <v>1</v>
      </c>
      <c r="B33" s="298" t="str">
        <f t="shared" si="0"/>
        <v/>
      </c>
      <c r="C33" s="299" t="str">
        <f>Auswertung!I33</f>
        <v>Name 027</v>
      </c>
      <c r="D33" s="298">
        <f>Auswertung!J33</f>
        <v>0</v>
      </c>
      <c r="E33" s="279"/>
      <c r="F33" s="568">
        <v>27</v>
      </c>
      <c r="G33" s="244"/>
    </row>
    <row r="34" spans="1:7" ht="15.75" x14ac:dyDescent="0.25">
      <c r="A34" s="291">
        <f>ROUND(Auswertung!H34,0)</f>
        <v>1</v>
      </c>
      <c r="B34" s="298" t="str">
        <f t="shared" si="0"/>
        <v/>
      </c>
      <c r="C34" s="299" t="str">
        <f>Auswertung!I34</f>
        <v>Name 028</v>
      </c>
      <c r="D34" s="298">
        <f>Auswertung!J34</f>
        <v>0</v>
      </c>
      <c r="E34" s="279"/>
      <c r="F34" s="568">
        <v>28</v>
      </c>
      <c r="G34" s="244"/>
    </row>
    <row r="35" spans="1:7" ht="15.75" x14ac:dyDescent="0.25">
      <c r="A35" s="291">
        <f>ROUND(Auswertung!H35,0)</f>
        <v>1</v>
      </c>
      <c r="B35" s="298" t="str">
        <f t="shared" si="0"/>
        <v/>
      </c>
      <c r="C35" s="299" t="str">
        <f>Auswertung!I35</f>
        <v>Name 029</v>
      </c>
      <c r="D35" s="298">
        <f>Auswertung!J35</f>
        <v>0</v>
      </c>
      <c r="E35" s="279"/>
      <c r="F35" s="568">
        <v>29</v>
      </c>
      <c r="G35" s="244"/>
    </row>
    <row r="36" spans="1:7" ht="15.75" x14ac:dyDescent="0.25">
      <c r="A36" s="291">
        <f>ROUND(Auswertung!H36,0)</f>
        <v>1</v>
      </c>
      <c r="B36" s="298" t="str">
        <f t="shared" si="0"/>
        <v/>
      </c>
      <c r="C36" s="299" t="str">
        <f>Auswertung!I36</f>
        <v>Name 030</v>
      </c>
      <c r="D36" s="298">
        <f>Auswertung!J36</f>
        <v>0</v>
      </c>
      <c r="E36" s="279"/>
      <c r="F36" s="568">
        <v>30</v>
      </c>
      <c r="G36" s="244"/>
    </row>
    <row r="37" spans="1:7" ht="15.75" x14ac:dyDescent="0.25">
      <c r="A37" s="291">
        <f>ROUND(Auswertung!H37,0)</f>
        <v>1</v>
      </c>
      <c r="B37" s="298" t="str">
        <f t="shared" si="0"/>
        <v/>
      </c>
      <c r="C37" s="299" t="str">
        <f>Auswertung!I37</f>
        <v>Name 031</v>
      </c>
      <c r="D37" s="298">
        <f>Auswertung!J37</f>
        <v>0</v>
      </c>
      <c r="E37" s="279"/>
      <c r="F37" s="568">
        <v>31</v>
      </c>
      <c r="G37" s="244"/>
    </row>
    <row r="38" spans="1:7" ht="15.75" x14ac:dyDescent="0.25">
      <c r="A38" s="291">
        <f>ROUND(Auswertung!H38,0)</f>
        <v>1</v>
      </c>
      <c r="B38" s="298" t="str">
        <f t="shared" si="0"/>
        <v/>
      </c>
      <c r="C38" s="299" t="str">
        <f>Auswertung!I38</f>
        <v>Name 032</v>
      </c>
      <c r="D38" s="298">
        <f>Auswertung!J38</f>
        <v>0</v>
      </c>
      <c r="E38" s="279"/>
      <c r="F38" s="568">
        <v>32</v>
      </c>
      <c r="G38" s="244"/>
    </row>
    <row r="39" spans="1:7" ht="15.75" x14ac:dyDescent="0.25">
      <c r="A39" s="291">
        <f>ROUND(Auswertung!H39,0)</f>
        <v>1</v>
      </c>
      <c r="B39" s="298"/>
      <c r="C39" s="299" t="str">
        <f>Auswertung!I39</f>
        <v>Name 033</v>
      </c>
      <c r="D39" s="298">
        <f>Auswertung!J39</f>
        <v>0</v>
      </c>
      <c r="E39" s="279"/>
      <c r="F39" s="568">
        <v>33</v>
      </c>
      <c r="G39" s="244"/>
    </row>
    <row r="40" spans="1:7" ht="15.75" x14ac:dyDescent="0.25">
      <c r="A40" s="291">
        <f>ROUND(Auswertung!H40,0)</f>
        <v>1</v>
      </c>
      <c r="B40" s="298" t="str">
        <f t="shared" ref="B40" si="1">IF(A39=A40,"",A40)</f>
        <v/>
      </c>
      <c r="C40" s="299" t="str">
        <f>Auswertung!I40</f>
        <v>Name 034</v>
      </c>
      <c r="D40" s="298">
        <f>Auswertung!J40</f>
        <v>0</v>
      </c>
      <c r="E40" s="279"/>
      <c r="F40" s="568">
        <v>34</v>
      </c>
      <c r="G40" s="244"/>
    </row>
    <row r="41" spans="1:7" ht="15.75" x14ac:dyDescent="0.25">
      <c r="A41" s="291">
        <f>ROUND(Auswertung!H41,0)</f>
        <v>1</v>
      </c>
      <c r="B41" s="298" t="str">
        <f t="shared" si="0"/>
        <v/>
      </c>
      <c r="C41" s="299" t="str">
        <f>Auswertung!I41</f>
        <v>Name 035</v>
      </c>
      <c r="D41" s="298">
        <f>Auswertung!J41</f>
        <v>0</v>
      </c>
      <c r="E41" s="279"/>
      <c r="F41" s="568">
        <v>35</v>
      </c>
      <c r="G41" s="244"/>
    </row>
    <row r="42" spans="1:7" ht="15.75" x14ac:dyDescent="0.25">
      <c r="A42" s="291">
        <f>ROUND(Auswertung!H42,0)</f>
        <v>1</v>
      </c>
      <c r="B42" s="298" t="str">
        <f t="shared" si="0"/>
        <v/>
      </c>
      <c r="C42" s="299" t="str">
        <f>Auswertung!I42</f>
        <v>Name 036</v>
      </c>
      <c r="D42" s="298">
        <f>Auswertung!J42</f>
        <v>0</v>
      </c>
      <c r="E42" s="279"/>
      <c r="F42" s="568">
        <v>36</v>
      </c>
      <c r="G42" s="244"/>
    </row>
    <row r="43" spans="1:7" ht="15.75" x14ac:dyDescent="0.25">
      <c r="A43" s="291">
        <f>ROUND(Auswertung!H43,0)</f>
        <v>1</v>
      </c>
      <c r="B43" s="298" t="str">
        <f t="shared" si="0"/>
        <v/>
      </c>
      <c r="C43" s="299" t="str">
        <f>Auswertung!I43</f>
        <v>Name 037</v>
      </c>
      <c r="D43" s="298">
        <f>Auswertung!J43</f>
        <v>0</v>
      </c>
      <c r="E43" s="279"/>
      <c r="F43" s="568">
        <v>37</v>
      </c>
      <c r="G43" s="244"/>
    </row>
    <row r="44" spans="1:7" ht="15.75" x14ac:dyDescent="0.25">
      <c r="A44" s="291">
        <f>ROUND(Auswertung!H44,0)</f>
        <v>1</v>
      </c>
      <c r="B44" s="298" t="str">
        <f t="shared" si="0"/>
        <v/>
      </c>
      <c r="C44" s="299" t="str">
        <f>Auswertung!I44</f>
        <v>Name 038</v>
      </c>
      <c r="D44" s="298">
        <f>Auswertung!J44</f>
        <v>0</v>
      </c>
      <c r="E44" s="279"/>
      <c r="F44" s="568">
        <v>38</v>
      </c>
      <c r="G44" s="244"/>
    </row>
    <row r="45" spans="1:7" ht="15.75" x14ac:dyDescent="0.25">
      <c r="A45" s="291">
        <f>ROUND(Auswertung!H45,0)</f>
        <v>1</v>
      </c>
      <c r="B45" s="298" t="str">
        <f t="shared" si="0"/>
        <v/>
      </c>
      <c r="C45" s="299" t="str">
        <f>Auswertung!I45</f>
        <v>Name 039</v>
      </c>
      <c r="D45" s="298">
        <f>Auswertung!J45</f>
        <v>0</v>
      </c>
      <c r="E45" s="279"/>
      <c r="F45" s="568">
        <v>39</v>
      </c>
      <c r="G45" s="244"/>
    </row>
    <row r="46" spans="1:7" ht="15.75" x14ac:dyDescent="0.25">
      <c r="A46" s="291">
        <f>ROUND(Auswertung!H46,0)</f>
        <v>1</v>
      </c>
      <c r="B46" s="298" t="str">
        <f t="shared" si="0"/>
        <v/>
      </c>
      <c r="C46" s="299" t="str">
        <f>Auswertung!I46</f>
        <v>Name 040</v>
      </c>
      <c r="D46" s="298">
        <f>Auswertung!J46</f>
        <v>0</v>
      </c>
      <c r="E46" s="279"/>
      <c r="F46" s="568">
        <v>40</v>
      </c>
      <c r="G46" s="244"/>
    </row>
    <row r="47" spans="1:7" ht="15.75" x14ac:dyDescent="0.25">
      <c r="A47" s="291">
        <f>ROUND(Auswertung!H47,0)</f>
        <v>1</v>
      </c>
      <c r="B47" s="298" t="str">
        <f t="shared" si="0"/>
        <v/>
      </c>
      <c r="C47" s="299" t="str">
        <f>Auswertung!I47</f>
        <v>Name 041</v>
      </c>
      <c r="D47" s="298">
        <f>Auswertung!J47</f>
        <v>0</v>
      </c>
      <c r="E47" s="279"/>
      <c r="F47" s="568">
        <v>41</v>
      </c>
      <c r="G47" s="244"/>
    </row>
    <row r="48" spans="1:7" ht="15.75" x14ac:dyDescent="0.25">
      <c r="A48" s="291">
        <f>ROUND(Auswertung!H48,0)</f>
        <v>1</v>
      </c>
      <c r="B48" s="298" t="str">
        <f t="shared" si="0"/>
        <v/>
      </c>
      <c r="C48" s="299" t="str">
        <f>Auswertung!I48</f>
        <v>Name 042</v>
      </c>
      <c r="D48" s="298">
        <f>Auswertung!J48</f>
        <v>0</v>
      </c>
      <c r="E48" s="279"/>
      <c r="F48" s="568">
        <v>42</v>
      </c>
      <c r="G48" s="244"/>
    </row>
    <row r="49" spans="1:7" ht="15.75" x14ac:dyDescent="0.25">
      <c r="A49" s="291">
        <f>ROUND(Auswertung!H49,0)</f>
        <v>1</v>
      </c>
      <c r="B49" s="298" t="str">
        <f t="shared" si="0"/>
        <v/>
      </c>
      <c r="C49" s="299" t="str">
        <f>Auswertung!I49</f>
        <v>Name 043</v>
      </c>
      <c r="D49" s="298">
        <f>Auswertung!J49</f>
        <v>0</v>
      </c>
      <c r="E49" s="279"/>
      <c r="F49" s="568">
        <v>43</v>
      </c>
      <c r="G49" s="244"/>
    </row>
    <row r="50" spans="1:7" ht="15.75" x14ac:dyDescent="0.25">
      <c r="A50" s="291">
        <f>ROUND(Auswertung!H50,0)</f>
        <v>1</v>
      </c>
      <c r="B50" s="298" t="str">
        <f t="shared" si="0"/>
        <v/>
      </c>
      <c r="C50" s="299" t="str">
        <f>Auswertung!I50</f>
        <v>Name 044</v>
      </c>
      <c r="D50" s="298">
        <f>Auswertung!J50</f>
        <v>0</v>
      </c>
      <c r="E50" s="279"/>
      <c r="F50" s="568">
        <v>44</v>
      </c>
      <c r="G50" s="244"/>
    </row>
    <row r="51" spans="1:7" ht="15.75" x14ac:dyDescent="0.25">
      <c r="A51" s="291">
        <f>ROUND(Auswertung!H51,0)</f>
        <v>1</v>
      </c>
      <c r="B51" s="298" t="str">
        <f t="shared" si="0"/>
        <v/>
      </c>
      <c r="C51" s="299" t="str">
        <f>Auswertung!I51</f>
        <v>Name 045</v>
      </c>
      <c r="D51" s="298">
        <f>Auswertung!J51</f>
        <v>0</v>
      </c>
      <c r="E51" s="279"/>
      <c r="F51" s="568">
        <v>45</v>
      </c>
      <c r="G51" s="244"/>
    </row>
    <row r="52" spans="1:7" ht="15.75" x14ac:dyDescent="0.25">
      <c r="A52" s="291">
        <f>ROUND(Auswertung!H52,0)</f>
        <v>1</v>
      </c>
      <c r="B52" s="298" t="str">
        <f t="shared" si="0"/>
        <v/>
      </c>
      <c r="C52" s="299" t="str">
        <f>Auswertung!I52</f>
        <v>Name 046</v>
      </c>
      <c r="D52" s="298">
        <f>Auswertung!J52</f>
        <v>0</v>
      </c>
      <c r="E52" s="279"/>
      <c r="F52" s="568">
        <v>46</v>
      </c>
      <c r="G52" s="244"/>
    </row>
    <row r="53" spans="1:7" ht="15.75" x14ac:dyDescent="0.25">
      <c r="A53" s="291">
        <f>ROUND(Auswertung!H53,0)</f>
        <v>1</v>
      </c>
      <c r="B53" s="298" t="str">
        <f t="shared" si="0"/>
        <v/>
      </c>
      <c r="C53" s="299" t="str">
        <f>Auswertung!I53</f>
        <v>Name 047</v>
      </c>
      <c r="D53" s="298">
        <f>Auswertung!J53</f>
        <v>0</v>
      </c>
      <c r="E53" s="279"/>
      <c r="F53" s="568">
        <v>47</v>
      </c>
      <c r="G53" s="244"/>
    </row>
    <row r="54" spans="1:7" ht="15.75" x14ac:dyDescent="0.25">
      <c r="A54" s="291">
        <f>ROUND(Auswertung!H54,0)</f>
        <v>1</v>
      </c>
      <c r="B54" s="298" t="str">
        <f t="shared" si="0"/>
        <v/>
      </c>
      <c r="C54" s="299" t="str">
        <f>Auswertung!I54</f>
        <v>Name 048</v>
      </c>
      <c r="D54" s="298">
        <f>Auswertung!J54</f>
        <v>0</v>
      </c>
      <c r="E54" s="279"/>
      <c r="F54" s="568">
        <v>48</v>
      </c>
      <c r="G54" s="244"/>
    </row>
    <row r="55" spans="1:7" ht="15.75" x14ac:dyDescent="0.25">
      <c r="A55" s="291">
        <f>ROUND(Auswertung!H55,0)</f>
        <v>1</v>
      </c>
      <c r="B55" s="298" t="str">
        <f t="shared" si="0"/>
        <v/>
      </c>
      <c r="C55" s="299" t="str">
        <f>Auswertung!I55</f>
        <v>Heidi</v>
      </c>
      <c r="D55" s="298">
        <f>Auswertung!J55</f>
        <v>0</v>
      </c>
      <c r="E55" s="279"/>
      <c r="F55" s="568">
        <v>49</v>
      </c>
      <c r="G55" s="244"/>
    </row>
    <row r="56" spans="1:7" ht="15.75" x14ac:dyDescent="0.25">
      <c r="A56" s="291">
        <f>ROUND(Auswertung!H56,0)</f>
        <v>1</v>
      </c>
      <c r="B56" s="298" t="str">
        <f t="shared" si="0"/>
        <v/>
      </c>
      <c r="C56" s="299" t="str">
        <f>Auswertung!I56</f>
        <v>Peter</v>
      </c>
      <c r="D56" s="298">
        <f>Auswertung!J56</f>
        <v>0</v>
      </c>
      <c r="E56" s="279"/>
      <c r="F56" s="568">
        <v>50</v>
      </c>
      <c r="G56" s="244"/>
    </row>
    <row r="57" spans="1:7" ht="14.1" customHeight="1" x14ac:dyDescent="0.25">
      <c r="A57" s="300"/>
      <c r="B57" s="301"/>
      <c r="C57" s="302"/>
      <c r="D57" s="301"/>
      <c r="E57" s="303"/>
      <c r="F57" s="568"/>
      <c r="G57" s="244"/>
    </row>
    <row r="66" spans="1:7" x14ac:dyDescent="0.2">
      <c r="A66" s="256"/>
      <c r="B66" s="256"/>
      <c r="C66" s="256"/>
      <c r="D66" s="257"/>
      <c r="E66" s="256"/>
      <c r="F66" s="257"/>
      <c r="G66" s="256"/>
    </row>
    <row r="67" spans="1:7" ht="26.25" x14ac:dyDescent="0.4">
      <c r="A67" s="277" t="s">
        <v>165</v>
      </c>
      <c r="B67" s="256"/>
      <c r="C67" s="256"/>
      <c r="D67" s="257"/>
      <c r="E67" s="256"/>
      <c r="F67" s="257"/>
      <c r="G67" s="256"/>
    </row>
    <row r="68" spans="1:7" x14ac:dyDescent="0.2">
      <c r="A68" s="256"/>
      <c r="B68" s="256"/>
      <c r="C68" s="256"/>
      <c r="D68" s="257"/>
      <c r="E68" s="256"/>
      <c r="F68" s="257"/>
      <c r="G68" s="256"/>
    </row>
    <row r="69" spans="1:7" x14ac:dyDescent="0.2">
      <c r="A69" s="304" t="s">
        <v>161</v>
      </c>
      <c r="B69" s="256"/>
      <c r="C69" s="257"/>
      <c r="D69" s="305"/>
      <c r="E69" s="256"/>
      <c r="F69" s="257"/>
      <c r="G69" s="256"/>
    </row>
    <row r="70" spans="1:7" x14ac:dyDescent="0.2">
      <c r="A70" s="256" t="s">
        <v>176</v>
      </c>
      <c r="B70" s="256"/>
      <c r="C70" s="257"/>
      <c r="D70" s="256"/>
      <c r="E70" s="256"/>
      <c r="F70" s="257"/>
      <c r="G70" s="256"/>
    </row>
    <row r="71" spans="1:7" x14ac:dyDescent="0.2">
      <c r="A71" s="256"/>
      <c r="B71" s="256"/>
      <c r="C71" s="257"/>
      <c r="D71" s="256"/>
      <c r="E71" s="256"/>
      <c r="F71" s="257"/>
      <c r="G71" s="256"/>
    </row>
    <row r="72" spans="1:7" x14ac:dyDescent="0.2">
      <c r="A72" s="304" t="s">
        <v>166</v>
      </c>
      <c r="B72" s="256"/>
      <c r="C72" s="257"/>
      <c r="D72" s="256"/>
      <c r="E72" s="256"/>
      <c r="F72" s="257"/>
      <c r="G72" s="256"/>
    </row>
    <row r="73" spans="1:7" x14ac:dyDescent="0.2">
      <c r="A73" s="256" t="s">
        <v>177</v>
      </c>
      <c r="B73" s="256"/>
      <c r="C73" s="257"/>
      <c r="D73" s="256"/>
      <c r="E73" s="256"/>
      <c r="F73" s="257"/>
      <c r="G73" s="256"/>
    </row>
    <row r="74" spans="1:7" x14ac:dyDescent="0.2">
      <c r="A74" s="304"/>
      <c r="B74" s="256"/>
      <c r="C74" s="257"/>
      <c r="D74" s="305"/>
      <c r="E74" s="256"/>
      <c r="F74" s="257"/>
      <c r="G74" s="256"/>
    </row>
  </sheetData>
  <mergeCells count="1">
    <mergeCell ref="B2:D2"/>
  </mergeCells>
  <phoneticPr fontId="2" type="noConversion"/>
  <pageMargins left="0.78740157499999996" right="0.78740157499999996" top="0.984251969" bottom="0.984251969" header="0.4921259845" footer="0.4921259845"/>
  <pageSetup paperSize="9" orientation="portrait" r:id="rId1"/>
  <headerFooter alignWithMargins="0"/>
  <webPublishItems count="1">
    <webPublishItem id="25732" divId="euro2016-tippspiel-pfs_25732" sourceType="range" sourceRef="A1:E38" destinationFile="C:\Users\roger\Documents\My Site\em-tippspiel-2016\euro2016-tippspiel-pfs.htm"/>
  </webPublishItem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38EB7-4FCA-46AD-BEC8-09450875EEDB}">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413</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5"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5D811-61CB-4611-81DF-06B689C85F3E}">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414</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4"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51B3-2FB7-4A32-B764-5FE7BEC20EC8}">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415</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3"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CE2EF-DF80-4EC3-91CE-366141A81371}">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416</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2"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0E289-051D-463B-9328-E575842AED31}">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417</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1"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2263A-8C9B-4FC9-8FBA-379870A9EE58}">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418</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0"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C9DD-D218-4C8B-BD70-5A4009FDD811}">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419</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9"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B457A-5B30-437A-AF71-82C6DA10318E}">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420</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8"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884BD-604A-407B-AB8C-8BAAB51E8BAC}">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421</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7"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C9DE9-A61E-41A2-8F4E-951C039A2DA9}">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422</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6"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rgb="FF00FF00"/>
  </sheetPr>
  <dimension ref="A1:M39"/>
  <sheetViews>
    <sheetView workbookViewId="0">
      <selection activeCell="O30" sqref="O30"/>
    </sheetView>
  </sheetViews>
  <sheetFormatPr baseColWidth="10" defaultRowHeight="12.75" x14ac:dyDescent="0.2"/>
  <cols>
    <col min="1" max="1" width="2.7109375" style="240" customWidth="1"/>
    <col min="2" max="2" width="11.42578125" style="240"/>
    <col min="3" max="3" width="3.42578125" style="240" customWidth="1"/>
    <col min="4" max="8" width="11.42578125" style="240"/>
    <col min="9" max="9" width="15.7109375" style="240" customWidth="1"/>
    <col min="10" max="10" width="11.42578125" style="240"/>
    <col min="11" max="11" width="5.85546875" style="240" customWidth="1"/>
    <col min="12" max="12" width="11.42578125" style="240"/>
    <col min="13" max="13" width="3.140625" style="240" customWidth="1"/>
    <col min="14" max="16384" width="11.42578125" style="240"/>
  </cols>
  <sheetData>
    <row r="1" spans="1:13" ht="57.75" customHeight="1" x14ac:dyDescent="0.4">
      <c r="A1" s="235"/>
      <c r="B1" s="578" t="s">
        <v>235</v>
      </c>
      <c r="C1" s="235"/>
      <c r="D1" s="236"/>
      <c r="E1" s="235"/>
      <c r="F1" s="236"/>
      <c r="G1" s="235"/>
      <c r="H1" s="235"/>
      <c r="I1" s="235"/>
      <c r="J1" s="235"/>
      <c r="K1" s="235"/>
      <c r="L1" s="277"/>
      <c r="M1" s="244"/>
    </row>
    <row r="2" spans="1:13" ht="33" customHeight="1" thickBot="1" x14ac:dyDescent="0.25">
      <c r="A2" s="235"/>
      <c r="B2" s="577" t="s">
        <v>39</v>
      </c>
      <c r="C2" s="235"/>
      <c r="D2" s="236"/>
      <c r="E2" s="235"/>
      <c r="F2" s="236"/>
      <c r="G2" s="235"/>
      <c r="H2" s="235"/>
      <c r="I2" s="235"/>
      <c r="J2" s="235"/>
      <c r="K2" s="235"/>
      <c r="L2" s="256"/>
      <c r="M2" s="244"/>
    </row>
    <row r="3" spans="1:13" ht="19.5" thickBot="1" x14ac:dyDescent="0.35">
      <c r="A3" s="235"/>
      <c r="B3" s="307">
        <v>10</v>
      </c>
      <c r="C3" s="235"/>
      <c r="D3" s="570" t="s">
        <v>40</v>
      </c>
      <c r="E3" s="235"/>
      <c r="F3" s="236"/>
      <c r="G3" s="235"/>
      <c r="H3" s="235"/>
      <c r="I3" s="235"/>
      <c r="J3" s="235"/>
      <c r="K3" s="235"/>
      <c r="L3" s="308">
        <v>10</v>
      </c>
      <c r="M3" s="244"/>
    </row>
    <row r="4" spans="1:13" ht="13.5" thickBot="1" x14ac:dyDescent="0.25">
      <c r="A4" s="235"/>
      <c r="B4" s="235"/>
      <c r="C4" s="235"/>
      <c r="D4" s="235"/>
      <c r="E4" s="235"/>
      <c r="F4" s="236"/>
      <c r="G4" s="235"/>
      <c r="H4" s="235"/>
      <c r="I4" s="235"/>
      <c r="J4" s="235"/>
      <c r="K4" s="235"/>
      <c r="L4" s="256"/>
      <c r="M4" s="244"/>
    </row>
    <row r="5" spans="1:13" ht="19.5" thickBot="1" x14ac:dyDescent="0.35">
      <c r="A5" s="235"/>
      <c r="B5" s="307">
        <v>3</v>
      </c>
      <c r="C5" s="235"/>
      <c r="D5" s="570" t="s">
        <v>41</v>
      </c>
      <c r="E5" s="235"/>
      <c r="F5" s="236"/>
      <c r="G5" s="235"/>
      <c r="H5" s="235"/>
      <c r="I5" s="571"/>
      <c r="J5" s="572"/>
      <c r="K5" s="235"/>
      <c r="L5" s="308">
        <v>3</v>
      </c>
      <c r="M5" s="244"/>
    </row>
    <row r="6" spans="1:13" ht="16.5" thickBot="1" x14ac:dyDescent="0.3">
      <c r="A6" s="235"/>
      <c r="B6" s="235"/>
      <c r="C6" s="235"/>
      <c r="D6" s="235"/>
      <c r="E6" s="235"/>
      <c r="F6" s="236"/>
      <c r="G6" s="235"/>
      <c r="H6" s="235"/>
      <c r="I6" s="571"/>
      <c r="J6" s="573" t="s">
        <v>237</v>
      </c>
      <c r="K6" s="235"/>
      <c r="L6" s="256"/>
      <c r="M6" s="244"/>
    </row>
    <row r="7" spans="1:13" ht="19.5" thickBot="1" x14ac:dyDescent="0.35">
      <c r="A7" s="235"/>
      <c r="B7" s="307">
        <v>1</v>
      </c>
      <c r="C7" s="235"/>
      <c r="D7" s="570" t="s">
        <v>236</v>
      </c>
      <c r="E7" s="235"/>
      <c r="F7" s="236"/>
      <c r="G7" s="235"/>
      <c r="H7" s="235"/>
      <c r="I7" s="571"/>
      <c r="J7" s="574">
        <f>B3+B5+B7*2</f>
        <v>15</v>
      </c>
      <c r="K7" s="235"/>
      <c r="L7" s="308">
        <v>1</v>
      </c>
      <c r="M7" s="244"/>
    </row>
    <row r="8" spans="1:13" ht="15.75" x14ac:dyDescent="0.25">
      <c r="A8" s="235"/>
      <c r="B8" s="235"/>
      <c r="C8" s="235"/>
      <c r="D8" s="236"/>
      <c r="E8" s="235"/>
      <c r="F8" s="236"/>
      <c r="G8" s="235"/>
      <c r="H8" s="235"/>
      <c r="I8" s="571"/>
      <c r="J8" s="573" t="s">
        <v>238</v>
      </c>
      <c r="K8" s="235"/>
      <c r="L8" s="256"/>
      <c r="M8" s="244"/>
    </row>
    <row r="9" spans="1:13" ht="21" x14ac:dyDescent="0.35">
      <c r="A9" s="235"/>
      <c r="B9" s="569" t="s">
        <v>42</v>
      </c>
      <c r="C9" s="235"/>
      <c r="D9" s="236"/>
      <c r="E9" s="235"/>
      <c r="F9" s="236"/>
      <c r="G9" s="235"/>
      <c r="H9" s="235"/>
      <c r="I9" s="571"/>
      <c r="J9" s="572"/>
      <c r="K9" s="235"/>
      <c r="L9" s="256"/>
      <c r="M9" s="244"/>
    </row>
    <row r="10" spans="1:13" ht="13.5" thickBot="1" x14ac:dyDescent="0.25">
      <c r="A10" s="235"/>
      <c r="B10" s="235"/>
      <c r="C10" s="235"/>
      <c r="D10" s="236"/>
      <c r="E10" s="235"/>
      <c r="F10" s="236"/>
      <c r="G10" s="235"/>
      <c r="H10" s="235"/>
      <c r="I10" s="235"/>
      <c r="J10" s="235"/>
      <c r="K10" s="235"/>
      <c r="L10" s="256"/>
      <c r="M10" s="244"/>
    </row>
    <row r="11" spans="1:13" ht="19.5" thickBot="1" x14ac:dyDescent="0.35">
      <c r="A11" s="235"/>
      <c r="B11" s="307">
        <v>10</v>
      </c>
      <c r="C11" s="235"/>
      <c r="D11" s="570" t="s">
        <v>255</v>
      </c>
      <c r="E11" s="235"/>
      <c r="F11" s="236"/>
      <c r="G11" s="235"/>
      <c r="H11" s="235"/>
      <c r="I11" s="235"/>
      <c r="J11" s="235"/>
      <c r="K11" s="235"/>
      <c r="L11" s="308">
        <v>10</v>
      </c>
      <c r="M11" s="244"/>
    </row>
    <row r="12" spans="1:13" ht="2.1" customHeight="1" x14ac:dyDescent="0.2">
      <c r="A12" s="235"/>
      <c r="B12" s="235"/>
      <c r="C12" s="235"/>
      <c r="D12" s="235"/>
      <c r="E12" s="235"/>
      <c r="F12" s="236"/>
      <c r="G12" s="235"/>
      <c r="H12" s="235"/>
      <c r="I12" s="235"/>
      <c r="J12" s="235"/>
      <c r="K12" s="235"/>
      <c r="L12" s="256"/>
      <c r="M12" s="244"/>
    </row>
    <row r="13" spans="1:13" ht="2.1" customHeight="1" x14ac:dyDescent="0.25">
      <c r="A13" s="235"/>
      <c r="B13" s="570"/>
      <c r="C13" s="235"/>
      <c r="D13" s="570"/>
      <c r="E13" s="235"/>
      <c r="F13" s="236"/>
      <c r="G13" s="235"/>
      <c r="H13" s="235"/>
      <c r="I13" s="235"/>
      <c r="J13" s="235"/>
      <c r="K13" s="235"/>
      <c r="L13" s="256"/>
      <c r="M13" s="244"/>
    </row>
    <row r="14" spans="1:13" ht="13.5" thickBot="1" x14ac:dyDescent="0.25">
      <c r="A14" s="235"/>
      <c r="B14" s="235"/>
      <c r="C14" s="235"/>
      <c r="D14" s="236"/>
      <c r="E14" s="235"/>
      <c r="F14" s="236"/>
      <c r="G14" s="235"/>
      <c r="H14" s="235"/>
      <c r="I14" s="235"/>
      <c r="J14" s="235"/>
      <c r="K14" s="235"/>
      <c r="L14" s="256"/>
      <c r="M14" s="244"/>
    </row>
    <row r="15" spans="1:13" ht="19.5" thickBot="1" x14ac:dyDescent="0.35">
      <c r="A15" s="235"/>
      <c r="B15" s="307">
        <v>20</v>
      </c>
      <c r="C15" s="235"/>
      <c r="D15" s="570" t="s">
        <v>256</v>
      </c>
      <c r="E15" s="235"/>
      <c r="F15" s="236"/>
      <c r="G15" s="235"/>
      <c r="H15" s="235"/>
      <c r="I15" s="235"/>
      <c r="J15" s="235"/>
      <c r="K15" s="235"/>
      <c r="L15" s="308">
        <v>20</v>
      </c>
      <c r="M15" s="244"/>
    </row>
    <row r="16" spans="1:13" ht="2.1" customHeight="1" x14ac:dyDescent="0.2">
      <c r="A16" s="235"/>
      <c r="B16" s="235"/>
      <c r="C16" s="235"/>
      <c r="D16" s="235"/>
      <c r="E16" s="235"/>
      <c r="F16" s="236"/>
      <c r="G16" s="235"/>
      <c r="H16" s="235"/>
      <c r="I16" s="235"/>
      <c r="J16" s="235"/>
      <c r="K16" s="235"/>
      <c r="L16" s="256"/>
      <c r="M16" s="244"/>
    </row>
    <row r="17" spans="1:13" ht="2.1" customHeight="1" x14ac:dyDescent="0.25">
      <c r="A17" s="235"/>
      <c r="B17" s="570"/>
      <c r="C17" s="235"/>
      <c r="D17" s="570"/>
      <c r="E17" s="235"/>
      <c r="F17" s="236"/>
      <c r="G17" s="235"/>
      <c r="H17" s="235"/>
      <c r="I17" s="235"/>
      <c r="J17" s="235"/>
      <c r="K17" s="235"/>
      <c r="L17" s="256"/>
      <c r="M17" s="244"/>
    </row>
    <row r="18" spans="1:13" ht="13.5" thickBot="1" x14ac:dyDescent="0.25">
      <c r="A18" s="235"/>
      <c r="B18" s="235"/>
      <c r="C18" s="235"/>
      <c r="D18" s="235"/>
      <c r="E18" s="235"/>
      <c r="F18" s="236"/>
      <c r="G18" s="235"/>
      <c r="H18" s="235"/>
      <c r="I18" s="235"/>
      <c r="J18" s="235"/>
      <c r="K18" s="235"/>
      <c r="L18" s="256"/>
      <c r="M18" s="244"/>
    </row>
    <row r="19" spans="1:13" ht="19.5" thickBot="1" x14ac:dyDescent="0.35">
      <c r="A19" s="235"/>
      <c r="B19" s="307">
        <v>30</v>
      </c>
      <c r="C19" s="235"/>
      <c r="D19" s="570" t="s">
        <v>257</v>
      </c>
      <c r="E19" s="235"/>
      <c r="F19" s="236"/>
      <c r="G19" s="235"/>
      <c r="H19" s="235"/>
      <c r="I19" s="235"/>
      <c r="J19" s="235"/>
      <c r="K19" s="235"/>
      <c r="L19" s="308">
        <v>30</v>
      </c>
      <c r="M19" s="244"/>
    </row>
    <row r="20" spans="1:13" ht="18.75" customHeight="1" thickBot="1" x14ac:dyDescent="0.25">
      <c r="A20" s="235"/>
      <c r="B20" s="235"/>
      <c r="C20" s="235"/>
      <c r="D20" s="235"/>
      <c r="E20" s="235"/>
      <c r="F20" s="236"/>
      <c r="G20" s="235"/>
      <c r="H20" s="235"/>
      <c r="I20" s="235"/>
      <c r="J20" s="235"/>
      <c r="K20" s="235"/>
      <c r="L20" s="256"/>
      <c r="M20" s="244"/>
    </row>
    <row r="21" spans="1:13" ht="19.5" thickBot="1" x14ac:dyDescent="0.35">
      <c r="A21" s="235"/>
      <c r="B21" s="307">
        <v>40</v>
      </c>
      <c r="C21" s="235"/>
      <c r="D21" s="570" t="s">
        <v>258</v>
      </c>
      <c r="E21" s="235"/>
      <c r="F21" s="236"/>
      <c r="G21" s="235"/>
      <c r="H21" s="235"/>
      <c r="I21" s="235"/>
      <c r="J21" s="235"/>
      <c r="K21" s="235"/>
      <c r="L21" s="308">
        <v>40</v>
      </c>
      <c r="M21" s="244"/>
    </row>
    <row r="22" spans="1:13" ht="16.5" thickBot="1" x14ac:dyDescent="0.3">
      <c r="A22" s="235"/>
      <c r="B22" s="235"/>
      <c r="C22" s="235"/>
      <c r="D22" s="570"/>
      <c r="E22" s="235"/>
      <c r="F22" s="236"/>
      <c r="G22" s="235"/>
      <c r="H22" s="235"/>
      <c r="I22" s="235"/>
      <c r="J22" s="235"/>
      <c r="K22" s="235"/>
      <c r="L22" s="256"/>
      <c r="M22" s="244"/>
    </row>
    <row r="23" spans="1:13" ht="19.5" thickBot="1" x14ac:dyDescent="0.35">
      <c r="A23" s="235"/>
      <c r="B23" s="307">
        <v>50</v>
      </c>
      <c r="C23" s="235"/>
      <c r="D23" s="570" t="s">
        <v>263</v>
      </c>
      <c r="E23" s="235"/>
      <c r="F23" s="236"/>
      <c r="G23" s="235"/>
      <c r="H23" s="235"/>
      <c r="I23" s="235"/>
      <c r="J23" s="235"/>
      <c r="K23" s="235"/>
      <c r="L23" s="308">
        <v>50</v>
      </c>
      <c r="M23" s="244"/>
    </row>
    <row r="24" spans="1:13" x14ac:dyDescent="0.2">
      <c r="A24" s="235"/>
      <c r="B24" s="235"/>
      <c r="C24" s="235"/>
      <c r="D24" s="235"/>
      <c r="E24" s="235"/>
      <c r="F24" s="236"/>
      <c r="G24" s="235"/>
      <c r="H24" s="235"/>
      <c r="I24" s="235"/>
      <c r="J24" s="235"/>
      <c r="K24" s="235"/>
      <c r="L24" s="256"/>
      <c r="M24" s="244"/>
    </row>
    <row r="25" spans="1:13" ht="20.25" customHeight="1" x14ac:dyDescent="0.2">
      <c r="A25" s="235"/>
      <c r="B25" s="235"/>
      <c r="C25" s="235"/>
      <c r="D25" s="235"/>
      <c r="E25" s="235"/>
      <c r="F25" s="235"/>
      <c r="G25" s="235"/>
      <c r="H25" s="235"/>
      <c r="I25" s="235"/>
      <c r="J25" s="575"/>
      <c r="K25" s="575"/>
      <c r="L25" s="628" t="s">
        <v>167</v>
      </c>
      <c r="M25" s="244"/>
    </row>
    <row r="26" spans="1:13" ht="2.1" customHeight="1" x14ac:dyDescent="0.2">
      <c r="A26" s="256"/>
      <c r="B26" s="256"/>
      <c r="C26" s="256"/>
      <c r="D26" s="257"/>
      <c r="E26" s="256"/>
      <c r="F26" s="256"/>
      <c r="G26" s="256"/>
      <c r="H26" s="256"/>
      <c r="I26" s="256"/>
      <c r="J26" s="576"/>
      <c r="K26" s="576"/>
      <c r="L26" s="629"/>
      <c r="M26" s="244"/>
    </row>
    <row r="27" spans="1:13" ht="2.1" customHeight="1" x14ac:dyDescent="0.4">
      <c r="A27" s="277"/>
      <c r="B27" s="256"/>
      <c r="C27" s="256"/>
      <c r="D27" s="257"/>
      <c r="E27" s="256"/>
      <c r="F27" s="256"/>
      <c r="G27" s="256"/>
      <c r="H27" s="256"/>
      <c r="I27" s="256"/>
      <c r="J27" s="557"/>
      <c r="K27" s="557"/>
      <c r="L27" s="629"/>
      <c r="M27" s="244"/>
    </row>
    <row r="28" spans="1:13" ht="2.1" customHeight="1" x14ac:dyDescent="0.2">
      <c r="A28" s="256"/>
      <c r="B28" s="256"/>
      <c r="C28" s="256"/>
      <c r="D28" s="257"/>
      <c r="E28" s="256"/>
      <c r="F28" s="256"/>
      <c r="G28" s="256"/>
      <c r="H28" s="256"/>
      <c r="I28" s="256"/>
      <c r="J28" s="256"/>
      <c r="K28" s="256"/>
      <c r="L28" s="629"/>
      <c r="M28" s="244"/>
    </row>
    <row r="29" spans="1:13" x14ac:dyDescent="0.2">
      <c r="A29" s="256" t="s">
        <v>233</v>
      </c>
      <c r="B29" s="256"/>
      <c r="C29" s="257"/>
      <c r="D29" s="305"/>
      <c r="E29" s="256"/>
      <c r="F29" s="256"/>
      <c r="G29" s="256"/>
      <c r="H29" s="256"/>
      <c r="I29" s="256"/>
      <c r="J29" s="256"/>
      <c r="K29" s="256"/>
      <c r="L29" s="629"/>
      <c r="M29" s="244"/>
    </row>
    <row r="30" spans="1:13" x14ac:dyDescent="0.2">
      <c r="A30" s="256" t="s">
        <v>234</v>
      </c>
      <c r="B30" s="256"/>
      <c r="C30" s="257"/>
      <c r="D30" s="256"/>
      <c r="E30" s="256"/>
      <c r="F30" s="256"/>
      <c r="G30" s="256"/>
      <c r="H30" s="256"/>
      <c r="I30" s="256"/>
      <c r="J30" s="256"/>
      <c r="K30" s="256"/>
      <c r="L30" s="629"/>
      <c r="M30" s="244"/>
    </row>
    <row r="31" spans="1:13" x14ac:dyDescent="0.2">
      <c r="A31" s="256"/>
      <c r="B31" s="256"/>
      <c r="C31" s="257"/>
      <c r="D31" s="256"/>
      <c r="E31" s="256"/>
      <c r="F31" s="256"/>
      <c r="G31" s="256"/>
      <c r="H31" s="256"/>
      <c r="I31" s="256"/>
      <c r="J31" s="256"/>
      <c r="K31" s="256"/>
      <c r="L31" s="629"/>
      <c r="M31" s="244"/>
    </row>
    <row r="32" spans="1:13" x14ac:dyDescent="0.2">
      <c r="A32" s="256" t="s">
        <v>232</v>
      </c>
      <c r="B32" s="256"/>
      <c r="C32" s="256"/>
      <c r="D32" s="256"/>
      <c r="E32" s="256"/>
      <c r="F32" s="256"/>
      <c r="G32" s="256"/>
      <c r="H32" s="256"/>
      <c r="I32" s="256"/>
      <c r="J32" s="256"/>
      <c r="K32" s="256"/>
      <c r="L32" s="629"/>
      <c r="M32" s="244"/>
    </row>
    <row r="33" spans="1:13" x14ac:dyDescent="0.2">
      <c r="A33" s="256" t="s">
        <v>168</v>
      </c>
      <c r="B33" s="256"/>
      <c r="C33" s="256"/>
      <c r="D33" s="256"/>
      <c r="E33" s="256"/>
      <c r="F33" s="256"/>
      <c r="G33" s="256"/>
      <c r="H33" s="256"/>
      <c r="I33" s="256"/>
      <c r="J33" s="256"/>
      <c r="K33" s="256"/>
      <c r="L33" s="629"/>
      <c r="M33" s="244"/>
    </row>
    <row r="34" spans="1:13" x14ac:dyDescent="0.2">
      <c r="A34" s="256" t="s">
        <v>150</v>
      </c>
      <c r="B34" s="256"/>
      <c r="C34" s="256"/>
      <c r="D34" s="256"/>
      <c r="E34" s="256"/>
      <c r="F34" s="256"/>
      <c r="G34" s="256"/>
      <c r="H34" s="256"/>
      <c r="I34" s="256"/>
      <c r="J34" s="256"/>
      <c r="K34" s="256"/>
      <c r="L34" s="629"/>
      <c r="M34" s="244"/>
    </row>
    <row r="35" spans="1:13" ht="13.5" thickBot="1" x14ac:dyDescent="0.25">
      <c r="A35" s="256"/>
      <c r="B35" s="256"/>
      <c r="C35" s="256"/>
      <c r="D35" s="256"/>
      <c r="E35" s="256"/>
      <c r="F35" s="256"/>
      <c r="G35" s="256"/>
      <c r="H35" s="256"/>
      <c r="I35" s="256"/>
      <c r="J35" s="256"/>
      <c r="K35" s="256"/>
      <c r="L35" s="629"/>
      <c r="M35" s="244"/>
    </row>
    <row r="36" spans="1:13" ht="19.5" thickBot="1" x14ac:dyDescent="0.35">
      <c r="A36" s="256"/>
      <c r="B36" s="308">
        <f>(L3+L5+L7*2)*36+L11*16+L15*8+L19*4+L21*2+L23</f>
        <v>1110</v>
      </c>
      <c r="C36" s="256" t="s">
        <v>374</v>
      </c>
      <c r="D36" s="256"/>
      <c r="E36" s="256"/>
      <c r="F36" s="256"/>
      <c r="G36" s="256"/>
      <c r="H36" s="256"/>
      <c r="I36" s="256"/>
      <c r="J36" s="256"/>
      <c r="K36" s="256"/>
      <c r="L36" s="629"/>
      <c r="M36" s="244"/>
    </row>
    <row r="37" spans="1:13" ht="19.5" thickBot="1" x14ac:dyDescent="0.35">
      <c r="A37" s="256"/>
      <c r="B37" s="574">
        <f>(B3+B5+B7*2)*36+B11*16+B15*8+B19*4+B21*2+B23</f>
        <v>1110</v>
      </c>
      <c r="C37" s="256" t="s">
        <v>231</v>
      </c>
      <c r="D37" s="256"/>
      <c r="E37" s="256"/>
      <c r="F37" s="256"/>
      <c r="G37" s="256"/>
      <c r="H37" s="256"/>
      <c r="I37" s="256"/>
      <c r="J37" s="256"/>
      <c r="K37" s="256"/>
      <c r="L37" s="256"/>
      <c r="M37" s="244"/>
    </row>
    <row r="38" spans="1:13" x14ac:dyDescent="0.2">
      <c r="A38" s="256"/>
      <c r="B38" s="256"/>
      <c r="C38" s="256"/>
      <c r="D38" s="256"/>
      <c r="E38" s="256"/>
      <c r="F38" s="256"/>
      <c r="G38" s="256"/>
      <c r="H38" s="256"/>
      <c r="I38" s="256"/>
      <c r="J38" s="256"/>
      <c r="K38" s="256"/>
      <c r="L38" s="256"/>
      <c r="M38" s="244"/>
    </row>
    <row r="39" spans="1:13" x14ac:dyDescent="0.2">
      <c r="A39" s="244"/>
      <c r="B39" s="244"/>
      <c r="C39" s="244"/>
      <c r="D39" s="244"/>
      <c r="E39" s="244"/>
      <c r="F39" s="244"/>
      <c r="G39" s="244"/>
      <c r="H39" s="244"/>
      <c r="I39" s="244"/>
      <c r="J39" s="244"/>
      <c r="K39" s="244"/>
      <c r="L39" s="244"/>
      <c r="M39" s="244"/>
    </row>
  </sheetData>
  <mergeCells count="1">
    <mergeCell ref="L25:L36"/>
  </mergeCells>
  <phoneticPr fontId="2" type="noConversion"/>
  <pageMargins left="0.27" right="0.27"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CAC7-AE03-472C-A428-66BE029CC925}">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423</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5"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8330B-1B3A-470F-96A0-C1C72812DD8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424</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4"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D1CEB-ECA4-4074-9B0F-7191563B98A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425</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3"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098B-E278-4A2F-A14D-9E8469B7FDB6}">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426</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2"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DC234-960F-4D97-87BC-1C969587F457}">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427</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1"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D8D5-D25D-4C4D-ACA9-5386443EAA5D}">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428</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0"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64F6-6CA4-46A2-AF62-8E5890AA62DB}">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429</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9"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2C0C-2DC6-4027-8A52-C760A1A2749A}">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430</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8"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34EEF-25DD-47CF-9D7D-FD0C99D1032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431</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7"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46530-1D6B-4B7E-A61B-5A74074A437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432</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6"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D0AA-5AC7-42B2-825E-8325CA483DB0}">
  <sheetPr>
    <tabColor theme="1"/>
  </sheetPr>
  <dimension ref="A1"/>
  <sheetViews>
    <sheetView workbookViewId="0">
      <selection activeCell="F16" sqref="F16"/>
    </sheetView>
  </sheetViews>
  <sheetFormatPr baseColWidth="10" defaultRowHeight="12.75" x14ac:dyDescent="0.2"/>
  <sheetData>
    <row r="1" spans="1:1" x14ac:dyDescent="0.2">
      <c r="A1" s="221" t="s">
        <v>375</v>
      </c>
    </row>
  </sheetData>
  <pageMargins left="0.7" right="0.7" top="0.78740157499999996" bottom="0.78740157499999996"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830A3-1D1A-4ECE-BDCD-A8EE5E508652}">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433</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5"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7DAE-A07B-43B1-A649-86B740D7A04E}">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434</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D11B-AFF6-49F3-814A-376BECF5ADB4}">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435</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3"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D5527-C945-4271-90C1-9FD697CD13C7}">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436</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2"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AA7A7-0FE2-4DD4-B449-DF8A26E03C29}">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437</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1"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C8DD6-A799-4467-9499-2A7B4BF8490A}">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438</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0"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rgb="FFFFFF00"/>
  </sheetPr>
  <dimension ref="A1:CW101"/>
  <sheetViews>
    <sheetView topLeftCell="I1" zoomScale="75" zoomScaleNormal="75" workbookViewId="0">
      <pane ySplit="5" topLeftCell="A6" activePane="bottomLeft" state="frozen"/>
      <selection activeCell="BE52" sqref="BE52"/>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406</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v>2</v>
      </c>
      <c r="F12" s="330" t="s">
        <v>12</v>
      </c>
      <c r="G12" s="329">
        <v>0</v>
      </c>
      <c r="H12" s="327" t="str">
        <f>Spielplan!$H$12</f>
        <v>Türkei</v>
      </c>
      <c r="I12" s="328"/>
      <c r="J12" s="314"/>
      <c r="K12" s="314" t="s">
        <v>50</v>
      </c>
      <c r="L12" s="314">
        <f t="shared" ref="L12:L17" si="0">IF(E12-G12&gt;0,1,IF(G12=E12,0,-1))</f>
        <v>1</v>
      </c>
      <c r="M12" s="314">
        <f>IF($E12="",0,IF($E12&gt;$G12,3,IF($E12=G12,1,0)))</f>
        <v>3</v>
      </c>
      <c r="N12" s="314">
        <f>IF($G12="",0,IF($E12&gt;$G12,0,IF($E12=G12,1,3)))</f>
        <v>0</v>
      </c>
      <c r="O12" s="314"/>
      <c r="P12" s="314"/>
      <c r="Q12" s="314">
        <f>E12</f>
        <v>2</v>
      </c>
      <c r="R12" s="314">
        <f>G12</f>
        <v>0</v>
      </c>
      <c r="S12" s="314"/>
      <c r="T12" s="314"/>
      <c r="U12" s="314">
        <f>G12</f>
        <v>0</v>
      </c>
      <c r="V12" s="314">
        <f>E12</f>
        <v>2</v>
      </c>
      <c r="W12" s="314"/>
      <c r="X12" s="314"/>
      <c r="Y12" s="314"/>
      <c r="Z12" s="314">
        <f>M18</f>
        <v>9</v>
      </c>
      <c r="AA12" s="314">
        <f>Q18</f>
        <v>5</v>
      </c>
      <c r="AB12" s="314">
        <f>U18</f>
        <v>0</v>
      </c>
      <c r="AC12" s="314">
        <f>AA12-AB12</f>
        <v>5</v>
      </c>
      <c r="AD12" s="314">
        <f>IF(Z12&gt;Z13,-1,0)</f>
        <v>-1</v>
      </c>
      <c r="AE12" s="314">
        <f>IF(Z12&gt;Z14,-1,0)</f>
        <v>-1</v>
      </c>
      <c r="AF12" s="314">
        <f>IF(Z12&gt;Z15,-1,0)</f>
        <v>-1</v>
      </c>
      <c r="AG12" s="331">
        <f>10000-(AJ12*1000+AM12*10+AK12)</f>
        <v>945</v>
      </c>
      <c r="AH12" s="332">
        <f>RANK(AG12,AG12:AG15,1)</f>
        <v>1</v>
      </c>
      <c r="AI12" s="237" t="str">
        <f>C12</f>
        <v>Italien</v>
      </c>
      <c r="AJ12" s="237">
        <f t="shared" ref="AJ12:AL15" si="1">Z12</f>
        <v>9</v>
      </c>
      <c r="AK12" s="237">
        <f t="shared" si="1"/>
        <v>5</v>
      </c>
      <c r="AL12" s="237">
        <f t="shared" si="1"/>
        <v>0</v>
      </c>
      <c r="AM12" s="237">
        <f>AK12-AL12</f>
        <v>5</v>
      </c>
      <c r="AN12" s="333"/>
      <c r="AO12" s="331">
        <f>IF(Z13&lt;&gt;Z12,AG13,IF(G12&gt;E12,AG13-2000,AG13))</f>
        <v>8018</v>
      </c>
      <c r="AP12" s="331">
        <f>IF(Z14&lt;&gt;Z12,AG14,IF(G14&gt;E14,AG14-2000,AG14))</f>
        <v>9038</v>
      </c>
      <c r="AQ12" s="331">
        <f>IF(Z15&lt;&gt;Z12,AG15,IF(G16&gt;E16,AG15-2000,AG15))</f>
        <v>5986</v>
      </c>
      <c r="AR12" s="334">
        <f>AN16</f>
        <v>2835</v>
      </c>
      <c r="AS12" s="332">
        <f>RANK(AR12,AR12:AR15,1)</f>
        <v>1</v>
      </c>
      <c r="AT12" s="237" t="str">
        <f t="shared" ref="AT12:AW15" si="2">AI12</f>
        <v>Italien</v>
      </c>
      <c r="AU12" s="237">
        <f t="shared" si="2"/>
        <v>9</v>
      </c>
      <c r="AV12" s="237">
        <f t="shared" si="2"/>
        <v>5</v>
      </c>
      <c r="AW12" s="237">
        <f t="shared" si="2"/>
        <v>0</v>
      </c>
      <c r="AX12" s="314"/>
      <c r="AY12" s="314"/>
      <c r="AZ12" s="314"/>
      <c r="BA12" s="335">
        <v>1</v>
      </c>
      <c r="BB12" s="327" t="str">
        <f>VLOOKUP(1,AS12:AT15,2,FALSE)</f>
        <v>Italien</v>
      </c>
      <c r="BC12" s="336"/>
      <c r="BD12" s="337">
        <f>VLOOKUP(1,AS12:AW15,3,FALSE)</f>
        <v>9</v>
      </c>
      <c r="BE12" s="338">
        <f>VLOOKUP(1,AS12:AW15,4,FALSE)</f>
        <v>5</v>
      </c>
      <c r="BF12" s="330" t="s">
        <v>12</v>
      </c>
      <c r="BG12" s="338">
        <f>VLOOKUP(1,AS12:AW15,5,FALSE)</f>
        <v>0</v>
      </c>
      <c r="BH12" s="339" t="s">
        <v>18</v>
      </c>
      <c r="BI12" s="314"/>
      <c r="BJ12" s="340">
        <f>IF(E12&gt;G12,IF(Spielplan!E12&gt;Spielplan!G12,Punktemodus!$B$3,0),0)</f>
        <v>0</v>
      </c>
      <c r="BK12" s="340">
        <f>IF(E12=G12,IF(Spielplan!E12=Spielplan!G12,Punktemodus!$B$3,0),0)</f>
        <v>0</v>
      </c>
      <c r="BL12" s="340">
        <f>IF(E12&lt;G12,IF(Spielplan!E12&lt;Spielplan!G12,Punktemodus!$B$3,0),0)</f>
        <v>0</v>
      </c>
      <c r="BM12" s="340">
        <f>IF(E12=Spielplan!E12,IF(G12=Spielplan!G12,Punktemodus!$B$5,0),0)</f>
        <v>0</v>
      </c>
      <c r="BN12" s="340">
        <f>IF(E12=Spielplan!E12,Punktemodus!$B$7,0)</f>
        <v>0</v>
      </c>
      <c r="BO12" s="340">
        <f>IF(G12=Spielplan!G12,Punktemodus!$B$7,0)</f>
        <v>1</v>
      </c>
      <c r="BP12" s="341">
        <f>IF(Spielplan!E12="",0,SUM(BJ12:BO12))</f>
        <v>0</v>
      </c>
      <c r="BQ12" s="314"/>
      <c r="BR12" s="512">
        <v>8</v>
      </c>
      <c r="BS12" s="202" t="s">
        <v>90</v>
      </c>
      <c r="BT12" s="186" t="str">
        <f>BB13</f>
        <v>Schweiz</v>
      </c>
      <c r="BU12" s="185"/>
      <c r="BV12" s="329" t="s">
        <v>265</v>
      </c>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v>1</v>
      </c>
      <c r="F13" s="330" t="s">
        <v>12</v>
      </c>
      <c r="G13" s="329">
        <v>3</v>
      </c>
      <c r="H13" s="345" t="str">
        <f>Spielplan!$H$13</f>
        <v>Schweiz</v>
      </c>
      <c r="I13" s="346"/>
      <c r="J13" s="314"/>
      <c r="K13" s="314" t="s">
        <v>51</v>
      </c>
      <c r="L13" s="314">
        <f t="shared" si="0"/>
        <v>-1</v>
      </c>
      <c r="M13" s="314"/>
      <c r="N13" s="314"/>
      <c r="O13" s="314">
        <f>IF($E13="",0,IF($E13&gt;$G13,3,IF($E13=$G13,1,0)))</f>
        <v>0</v>
      </c>
      <c r="P13" s="314">
        <f>IF($G13="",0,IF($E13&gt;$G13,0,IF($E13=$G13,1,3)))</f>
        <v>3</v>
      </c>
      <c r="Q13" s="314"/>
      <c r="R13" s="314"/>
      <c r="S13" s="314">
        <f>E13</f>
        <v>1</v>
      </c>
      <c r="T13" s="314">
        <f>G13</f>
        <v>3</v>
      </c>
      <c r="U13" s="314"/>
      <c r="V13" s="314"/>
      <c r="W13" s="314">
        <f>G13</f>
        <v>3</v>
      </c>
      <c r="X13" s="314">
        <f>E13</f>
        <v>1</v>
      </c>
      <c r="Y13" s="314"/>
      <c r="Z13" s="314">
        <f>N18</f>
        <v>2</v>
      </c>
      <c r="AA13" s="314">
        <f>R18</f>
        <v>2</v>
      </c>
      <c r="AB13" s="314">
        <f>V18</f>
        <v>4</v>
      </c>
      <c r="AC13" s="314">
        <f>AA13-AB13</f>
        <v>-2</v>
      </c>
      <c r="AD13" s="314">
        <f>IF(Z13&gt;Z12,-1,0)</f>
        <v>0</v>
      </c>
      <c r="AE13" s="314">
        <f>IF(Z13&gt;Z14,-1,0)</f>
        <v>-1</v>
      </c>
      <c r="AF13" s="314">
        <f>IF(Z13&gt;Z15,-1,0)</f>
        <v>0</v>
      </c>
      <c r="AG13" s="331">
        <f>10000-(AJ13*1000+AM13*10+AK13)</f>
        <v>8018</v>
      </c>
      <c r="AH13" s="332">
        <f>RANK(AG13,AG12:AG15,1)</f>
        <v>3</v>
      </c>
      <c r="AI13" s="237" t="str">
        <f>H12</f>
        <v>Türkei</v>
      </c>
      <c r="AJ13" s="237">
        <f t="shared" si="1"/>
        <v>2</v>
      </c>
      <c r="AK13" s="237">
        <f t="shared" si="1"/>
        <v>2</v>
      </c>
      <c r="AL13" s="237">
        <f t="shared" si="1"/>
        <v>4</v>
      </c>
      <c r="AM13" s="237">
        <f>AK13-AL13</f>
        <v>-2</v>
      </c>
      <c r="AN13" s="331">
        <f>IF(Z12&lt;&gt;Z13,AG12,IF(E12&gt;G12,AG12-2000,AG12))</f>
        <v>945</v>
      </c>
      <c r="AO13" s="333"/>
      <c r="AP13" s="331">
        <f>IF(Z13&lt;&gt;Z14,AG14,IF(G17&gt;E17,AG14-2000,AG14))</f>
        <v>9038</v>
      </c>
      <c r="AQ13" s="331">
        <f>IF(Z15&lt;&gt;Z13,AG15,IF(G15&gt;E15,AG15-2000,AG15))</f>
        <v>5986</v>
      </c>
      <c r="AR13" s="347">
        <f>AO16</f>
        <v>24054</v>
      </c>
      <c r="AS13" s="332">
        <f>RANK(AR13,AR12:AR15,1)</f>
        <v>3</v>
      </c>
      <c r="AT13" s="237" t="str">
        <f t="shared" si="2"/>
        <v>Türkei</v>
      </c>
      <c r="AU13" s="237">
        <f t="shared" si="2"/>
        <v>2</v>
      </c>
      <c r="AV13" s="237">
        <f t="shared" si="2"/>
        <v>2</v>
      </c>
      <c r="AW13" s="237">
        <f t="shared" si="2"/>
        <v>4</v>
      </c>
      <c r="AX13" s="314"/>
      <c r="AY13" s="314"/>
      <c r="AZ13" s="314"/>
      <c r="BA13" s="335">
        <v>2</v>
      </c>
      <c r="BB13" s="327" t="str">
        <f>VLOOKUP(2,AS12:AT15,2,FALSE)</f>
        <v>Schweiz</v>
      </c>
      <c r="BC13" s="336"/>
      <c r="BD13" s="337">
        <f>VLOOKUP(2,AS12:AW15,3,FALSE)</f>
        <v>4</v>
      </c>
      <c r="BE13" s="338">
        <f>VLOOKUP(2,AS12:AW15,4,FALSE)</f>
        <v>4</v>
      </c>
      <c r="BF13" s="330" t="s">
        <v>12</v>
      </c>
      <c r="BG13" s="338">
        <f>VLOOKUP(2,AS12:AW15,5,FALSE)</f>
        <v>3</v>
      </c>
      <c r="BH13" s="339" t="s">
        <v>19</v>
      </c>
      <c r="BI13" s="314"/>
      <c r="BJ13" s="340">
        <f>IF(E13&gt;G13,IF(Spielplan!E13&gt;Spielplan!G13,Punktemodus!$B$3,0),0)</f>
        <v>0</v>
      </c>
      <c r="BK13" s="340">
        <f>IF(E13=G13,IF(Spielplan!E13=Spielplan!G13,Punktemodus!$B$3,0),0)</f>
        <v>0</v>
      </c>
      <c r="BL13" s="340">
        <f>IF(E13&lt;G13,IF(Spielplan!E13&lt;Spielplan!G13,Punktemodus!$B$3,0),0)</f>
        <v>0</v>
      </c>
      <c r="BM13" s="340">
        <f>IF(E13=Spielplan!E13,IF(G13=Spielplan!G13,Punktemodus!$B$5,0),0)</f>
        <v>0</v>
      </c>
      <c r="BN13" s="340">
        <f>IF(E13=Spielplan!E13,Punktemodus!$B$7,0)</f>
        <v>0</v>
      </c>
      <c r="BO13" s="340">
        <f>IF(G13=Spielplan!G13,Punktemodus!$B$7,0)</f>
        <v>0</v>
      </c>
      <c r="BP13" s="341">
        <f>IF(Spielplan!E13="",0,SUM(BJ13:BO13))</f>
        <v>0</v>
      </c>
      <c r="BQ13" s="314"/>
      <c r="BR13" s="516"/>
      <c r="BS13" s="101" t="s">
        <v>197</v>
      </c>
      <c r="BT13" s="186" t="str">
        <f>BB24</f>
        <v>Dänemark</v>
      </c>
      <c r="BU13" s="185"/>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v>2</v>
      </c>
      <c r="F14" s="330" t="s">
        <v>12</v>
      </c>
      <c r="G14" s="329">
        <v>0</v>
      </c>
      <c r="H14" s="327" t="str">
        <f>C13</f>
        <v>Wales</v>
      </c>
      <c r="I14" s="328"/>
      <c r="J14" s="314"/>
      <c r="K14" s="314" t="s">
        <v>52</v>
      </c>
      <c r="L14" s="314">
        <f t="shared" si="0"/>
        <v>1</v>
      </c>
      <c r="M14" s="314">
        <f>IF($E14="",0,IF($E14&gt;$G14,3,IF($E14=G14,1,0)))</f>
        <v>3</v>
      </c>
      <c r="N14" s="314"/>
      <c r="O14" s="314">
        <f>IF($G14="",0,IF($E14&gt;$G14,0,IF($E14=$G14,1,3)))</f>
        <v>0</v>
      </c>
      <c r="P14" s="314"/>
      <c r="Q14" s="314">
        <f>E14</f>
        <v>2</v>
      </c>
      <c r="R14" s="314"/>
      <c r="S14" s="314">
        <f>G14</f>
        <v>0</v>
      </c>
      <c r="T14" s="314"/>
      <c r="U14" s="314">
        <f>G14</f>
        <v>0</v>
      </c>
      <c r="V14" s="314"/>
      <c r="W14" s="314">
        <f>E14</f>
        <v>2</v>
      </c>
      <c r="X14" s="314"/>
      <c r="Y14" s="314"/>
      <c r="Z14" s="314">
        <f>O18</f>
        <v>1</v>
      </c>
      <c r="AA14" s="314">
        <f>S18</f>
        <v>2</v>
      </c>
      <c r="AB14" s="314">
        <f>W18</f>
        <v>6</v>
      </c>
      <c r="AC14" s="314">
        <f>AA14-AB14</f>
        <v>-4</v>
      </c>
      <c r="AD14" s="314">
        <f>IF(Z14&gt;Z12,-1,0)</f>
        <v>0</v>
      </c>
      <c r="AE14" s="314">
        <f>IF(Z14&gt;Z13,-1,0)</f>
        <v>0</v>
      </c>
      <c r="AF14" s="314">
        <f>IF(Z14&gt;Z15,-1,0)</f>
        <v>0</v>
      </c>
      <c r="AG14" s="331">
        <f>10000-(AJ14*1000+AM14*10+AK14)</f>
        <v>9038</v>
      </c>
      <c r="AH14" s="332">
        <f>RANK(AG14,AG12:AG15,1)</f>
        <v>4</v>
      </c>
      <c r="AI14" s="237" t="str">
        <f>C13</f>
        <v>Wales</v>
      </c>
      <c r="AJ14" s="237">
        <f t="shared" si="1"/>
        <v>1</v>
      </c>
      <c r="AK14" s="237">
        <f t="shared" si="1"/>
        <v>2</v>
      </c>
      <c r="AL14" s="237">
        <f t="shared" si="1"/>
        <v>6</v>
      </c>
      <c r="AM14" s="237">
        <f>AK14-AL14</f>
        <v>-4</v>
      </c>
      <c r="AN14" s="331">
        <f>IF(Z12&lt;&gt;Z14,AG12,IF(E14&gt;G14,AG12-2000,AG12))</f>
        <v>945</v>
      </c>
      <c r="AO14" s="331">
        <f>IF(Z13&lt;&gt;Z14,AG13,IF(E17&gt;G17,AG13-2000,AG13))</f>
        <v>8018</v>
      </c>
      <c r="AP14" s="333"/>
      <c r="AQ14" s="331">
        <f>IF(Z15&lt;&gt;Z14,AG15,IF(G13&gt;E13,AG15-2000,AG15))</f>
        <v>5986</v>
      </c>
      <c r="AR14" s="347">
        <f>AP16</f>
        <v>27114</v>
      </c>
      <c r="AS14" s="332">
        <f>RANK(AR14,AR12:AR15,1)</f>
        <v>4</v>
      </c>
      <c r="AT14" s="237" t="str">
        <f t="shared" si="2"/>
        <v>Wales</v>
      </c>
      <c r="AU14" s="237">
        <f t="shared" si="2"/>
        <v>1</v>
      </c>
      <c r="AV14" s="237">
        <f t="shared" si="2"/>
        <v>2</v>
      </c>
      <c r="AW14" s="237">
        <f t="shared" si="2"/>
        <v>6</v>
      </c>
      <c r="AX14" s="314"/>
      <c r="AY14" s="314"/>
      <c r="AZ14" s="314"/>
      <c r="BA14" s="349">
        <v>3</v>
      </c>
      <c r="BB14" s="350" t="str">
        <f>VLOOKUP(3,AS12:AT15,2,FALSE)</f>
        <v>Türkei</v>
      </c>
      <c r="BC14" s="344"/>
      <c r="BD14" s="351">
        <f>VLOOKUP(3,AS12:AW15,3,FALSE)</f>
        <v>2</v>
      </c>
      <c r="BE14" s="351">
        <f>VLOOKUP(3,AS12:AW15,4,FALSE)</f>
        <v>2</v>
      </c>
      <c r="BF14" s="330" t="s">
        <v>12</v>
      </c>
      <c r="BG14" s="351">
        <f>VLOOKUP(3,AS12:AW15,5,FALSE)</f>
        <v>4</v>
      </c>
      <c r="BH14" s="314"/>
      <c r="BI14" s="314"/>
      <c r="BJ14" s="340">
        <f>IF(E14&gt;G14,IF(Spielplan!E14&gt;Spielplan!G14,Punktemodus!$B$3,0),0)</f>
        <v>0</v>
      </c>
      <c r="BK14" s="340">
        <f>IF(E14=G14,IF(Spielplan!E14=Spielplan!G14,Punktemodus!$B$3,0),0)</f>
        <v>0</v>
      </c>
      <c r="BL14" s="340">
        <f>IF(E14&lt;G14,IF(Spielplan!E14&lt;Spielplan!G14,Punktemodus!$B$3,0),0)</f>
        <v>0</v>
      </c>
      <c r="BM14" s="340">
        <f>IF(E14=Spielplan!E14,IF(G14=Spielplan!G14,Punktemodus!$B$5,0),0)</f>
        <v>0</v>
      </c>
      <c r="BN14" s="340">
        <f>IF(E14=Spielplan!E14,Punktemodus!$B$7,0)</f>
        <v>0</v>
      </c>
      <c r="BO14" s="340">
        <f>IF(G14=Spielplan!G14,Punktemodus!$B$7,0)</f>
        <v>1</v>
      </c>
      <c r="BP14" s="341">
        <f>IF(Spielplan!E14="",0,SUM(BJ14:BO14))</f>
        <v>0</v>
      </c>
      <c r="BQ14" s="314"/>
      <c r="BR14" s="516"/>
      <c r="BS14" s="508" t="s">
        <v>306</v>
      </c>
      <c r="BT14" s="182"/>
      <c r="BU14" s="182"/>
      <c r="BV14" s="314"/>
      <c r="BW14" s="314"/>
      <c r="BX14" s="314"/>
      <c r="BY14" s="314"/>
      <c r="BZ14" s="229" t="s">
        <v>380</v>
      </c>
      <c r="CA14" s="343" t="str">
        <f>IF(BV32="",BT33,BT32)</f>
        <v>Deutschland</v>
      </c>
      <c r="CB14" s="344"/>
      <c r="CC14" s="329" t="s">
        <v>265</v>
      </c>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v>1</v>
      </c>
      <c r="F15" s="330" t="s">
        <v>12</v>
      </c>
      <c r="G15" s="329">
        <v>1</v>
      </c>
      <c r="H15" s="345" t="str">
        <f>H13</f>
        <v>Schweiz</v>
      </c>
      <c r="I15" s="346"/>
      <c r="J15" s="314"/>
      <c r="K15" s="314" t="s">
        <v>53</v>
      </c>
      <c r="L15" s="314">
        <f t="shared" si="0"/>
        <v>0</v>
      </c>
      <c r="M15" s="314"/>
      <c r="N15" s="314">
        <f>IF($E15="",0,IF($E15&gt;$G15,3,IF($E15=$G15,1,0)))</f>
        <v>1</v>
      </c>
      <c r="O15" s="314"/>
      <c r="P15" s="314">
        <f>IF($G15="",0,IF($E15&gt;$G15,0,IF($E15=$G15,1,3)))</f>
        <v>1</v>
      </c>
      <c r="Q15" s="314"/>
      <c r="R15" s="314">
        <f>E15</f>
        <v>1</v>
      </c>
      <c r="S15" s="314"/>
      <c r="T15" s="314">
        <f>G15</f>
        <v>1</v>
      </c>
      <c r="U15" s="314"/>
      <c r="V15" s="314">
        <f>G15</f>
        <v>1</v>
      </c>
      <c r="W15" s="314"/>
      <c r="X15" s="314">
        <f>E15</f>
        <v>1</v>
      </c>
      <c r="Y15" s="314"/>
      <c r="Z15" s="314">
        <f>P18</f>
        <v>4</v>
      </c>
      <c r="AA15" s="314">
        <f>T18</f>
        <v>4</v>
      </c>
      <c r="AB15" s="314">
        <f>X18</f>
        <v>3</v>
      </c>
      <c r="AC15" s="314">
        <f>AA15-AB15</f>
        <v>1</v>
      </c>
      <c r="AD15" s="314">
        <f>IF(Z15&gt;Z12,-1,0)</f>
        <v>0</v>
      </c>
      <c r="AE15" s="314">
        <f>IF(Z15&gt;Z13,-1,0)</f>
        <v>-1</v>
      </c>
      <c r="AF15" s="314">
        <f>IF(Z15&gt;Z14,-1,0)</f>
        <v>-1</v>
      </c>
      <c r="AG15" s="331">
        <f>10000-(AJ15*1000+AM15*10+AK15)</f>
        <v>5986</v>
      </c>
      <c r="AH15" s="332">
        <f>RANK(AG15,AG12:AG15,1)</f>
        <v>2</v>
      </c>
      <c r="AI15" s="237" t="str">
        <f>H13</f>
        <v>Schweiz</v>
      </c>
      <c r="AJ15" s="237">
        <f t="shared" si="1"/>
        <v>4</v>
      </c>
      <c r="AK15" s="237">
        <f t="shared" si="1"/>
        <v>4</v>
      </c>
      <c r="AL15" s="237">
        <f t="shared" si="1"/>
        <v>3</v>
      </c>
      <c r="AM15" s="237">
        <f>AK15-AL15</f>
        <v>1</v>
      </c>
      <c r="AN15" s="331">
        <f>IF(Z12&lt;&gt;Z15,AG12,IF(E16&gt;G16,AG12-2000,AG12))</f>
        <v>945</v>
      </c>
      <c r="AO15" s="331">
        <f>IF(Z13&lt;&gt;Z15,AG13,IF(E15&gt;G15,AG13-2000,AG13))</f>
        <v>8018</v>
      </c>
      <c r="AP15" s="331">
        <f>IF(Z14&lt;&gt;Z15,AG14,IF(E13&gt;G13,AG14-2000,AG14))</f>
        <v>9038</v>
      </c>
      <c r="AQ15" s="333"/>
      <c r="AR15" s="347">
        <f>AQ16</f>
        <v>17958</v>
      </c>
      <c r="AS15" s="332">
        <f>RANK(AR15,AR12:AR15,1)</f>
        <v>2</v>
      </c>
      <c r="AT15" s="237" t="str">
        <f t="shared" si="2"/>
        <v>Schweiz</v>
      </c>
      <c r="AU15" s="237">
        <f t="shared" si="2"/>
        <v>4</v>
      </c>
      <c r="AV15" s="237">
        <f t="shared" si="2"/>
        <v>4</v>
      </c>
      <c r="AW15" s="237">
        <f t="shared" si="2"/>
        <v>3</v>
      </c>
      <c r="AX15" s="314"/>
      <c r="AY15" s="314"/>
      <c r="AZ15" s="314"/>
      <c r="BA15" s="352">
        <v>4</v>
      </c>
      <c r="BB15" s="353" t="str">
        <f>VLOOKUP(4,AS12:AT15,2,FALSE)</f>
        <v>Wales</v>
      </c>
      <c r="BC15" s="354"/>
      <c r="BD15" s="355">
        <f>VLOOKUP(4,AS12:AW15,3,FALSE)</f>
        <v>1</v>
      </c>
      <c r="BE15" s="355">
        <f>VLOOKUP(4,AS12:AW15,4,FALSE)</f>
        <v>2</v>
      </c>
      <c r="BF15" s="330" t="s">
        <v>12</v>
      </c>
      <c r="BG15" s="355">
        <f>VLOOKUP(4,AS12:AW15,5,FALSE)</f>
        <v>6</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0</v>
      </c>
      <c r="BN15" s="340">
        <f>IF(E15=Spielplan!E15,Punktemodus!$B$7,0)</f>
        <v>0</v>
      </c>
      <c r="BO15" s="340">
        <f>IF(G15=Spielplan!G15,Punktemodus!$B$7,0)</f>
        <v>0</v>
      </c>
      <c r="BP15" s="341">
        <f>IF(Spielplan!E15="",0,SUM(BJ15:BO15))</f>
        <v>0</v>
      </c>
      <c r="BQ15" s="314"/>
      <c r="BR15" s="516"/>
      <c r="BS15" s="509"/>
      <c r="BT15" s="182"/>
      <c r="BU15" s="182"/>
      <c r="BV15" s="314"/>
      <c r="BW15" s="314"/>
      <c r="BX15" s="314"/>
      <c r="BY15" s="314"/>
      <c r="BZ15" s="229" t="s">
        <v>377</v>
      </c>
      <c r="CA15" s="343" t="str">
        <f>IF(BV28="",BT29,BT28)</f>
        <v>Kroatien</v>
      </c>
      <c r="CB15" s="344"/>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v>1</v>
      </c>
      <c r="F16" s="330" t="s">
        <v>12</v>
      </c>
      <c r="G16" s="329">
        <v>0</v>
      </c>
      <c r="H16" s="327" t="str">
        <f>H13</f>
        <v>Schweiz</v>
      </c>
      <c r="I16" s="328"/>
      <c r="J16" s="314"/>
      <c r="K16" s="314" t="s">
        <v>54</v>
      </c>
      <c r="L16" s="314">
        <f t="shared" si="0"/>
        <v>1</v>
      </c>
      <c r="M16" s="314">
        <f>IF($E16="",0,IF($E16&gt;$G16,3,IF($E16=G16,1,0)))</f>
        <v>3</v>
      </c>
      <c r="N16" s="314"/>
      <c r="O16" s="314"/>
      <c r="P16" s="314">
        <f>IF($G16="",0,IF($E16&gt;$G16,0,IF($E16=$G16,1,3)))</f>
        <v>0</v>
      </c>
      <c r="Q16" s="314">
        <f>E16</f>
        <v>1</v>
      </c>
      <c r="R16" s="314"/>
      <c r="S16" s="314"/>
      <c r="T16" s="314">
        <f>G16</f>
        <v>0</v>
      </c>
      <c r="U16" s="314">
        <f>G16</f>
        <v>0</v>
      </c>
      <c r="V16" s="314"/>
      <c r="W16" s="314"/>
      <c r="X16" s="314">
        <f>E16</f>
        <v>1</v>
      </c>
      <c r="Y16" s="314"/>
      <c r="Z16" s="314"/>
      <c r="AA16" s="314"/>
      <c r="AB16" s="314"/>
      <c r="AC16" s="314"/>
      <c r="AD16" s="314"/>
      <c r="AE16" s="314"/>
      <c r="AF16" s="314"/>
      <c r="AG16" s="237"/>
      <c r="AH16" s="237"/>
      <c r="AI16" s="237"/>
      <c r="AJ16" s="237"/>
      <c r="AK16" s="237"/>
      <c r="AL16" s="237"/>
      <c r="AM16" s="237"/>
      <c r="AN16" s="356">
        <f>SUM(AN12:AN15)</f>
        <v>2835</v>
      </c>
      <c r="AO16" s="357">
        <f>SUM(AO12:AO15)</f>
        <v>24054</v>
      </c>
      <c r="AP16" s="357">
        <f>SUM(AP12:AP15)</f>
        <v>27114</v>
      </c>
      <c r="AQ16" s="357">
        <f>SUM(AQ12:AQ15)</f>
        <v>17958</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0</v>
      </c>
      <c r="BL16" s="340">
        <f>IF(E16&lt;G16,IF(Spielplan!E16&lt;Spielplan!G16,Punktemodus!$B$3,0),0)</f>
        <v>0</v>
      </c>
      <c r="BM16" s="340">
        <f>IF(E16=Spielplan!E16,IF(G16=Spielplan!G16,Punktemodus!$B$5,0),0)</f>
        <v>0</v>
      </c>
      <c r="BN16" s="340">
        <f>IF(E16=Spielplan!E16,Punktemodus!$B$7,0)</f>
        <v>0</v>
      </c>
      <c r="BO16" s="340">
        <f>IF(G16=Spielplan!G16,Punktemodus!$B$7,0)</f>
        <v>1</v>
      </c>
      <c r="BP16" s="341">
        <f>IF(Spielplan!E16="",0,SUM(BJ16:BO16))</f>
        <v>0</v>
      </c>
      <c r="BQ16" s="314"/>
      <c r="BR16" s="517">
        <v>2</v>
      </c>
      <c r="BS16" s="97" t="s">
        <v>195</v>
      </c>
      <c r="BT16" s="186" t="str">
        <f>BB12</f>
        <v>Italien</v>
      </c>
      <c r="BU16" s="185"/>
      <c r="BV16" s="329" t="s">
        <v>265</v>
      </c>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v>1</v>
      </c>
      <c r="F17" s="330" t="s">
        <v>12</v>
      </c>
      <c r="G17" s="329">
        <v>1</v>
      </c>
      <c r="H17" s="345" t="str">
        <f>C13</f>
        <v>Wales</v>
      </c>
      <c r="I17" s="346"/>
      <c r="J17" s="314"/>
      <c r="K17" s="314" t="s">
        <v>54</v>
      </c>
      <c r="L17" s="314">
        <f t="shared" si="0"/>
        <v>0</v>
      </c>
      <c r="M17" s="314"/>
      <c r="N17" s="314">
        <f>IF($E17="",0,IF($E17&gt;$G17,3,IF($E17=$G17,1,0)))</f>
        <v>1</v>
      </c>
      <c r="O17" s="314">
        <f>IF($G17="",0,IF($E17&gt;$G17,0,IF($E17=$G17,1,3)))</f>
        <v>1</v>
      </c>
      <c r="P17" s="314"/>
      <c r="Q17" s="314"/>
      <c r="R17" s="314">
        <f>E17</f>
        <v>1</v>
      </c>
      <c r="S17" s="314">
        <f>G17</f>
        <v>1</v>
      </c>
      <c r="T17" s="314"/>
      <c r="U17" s="314"/>
      <c r="V17" s="314">
        <f>G17</f>
        <v>1</v>
      </c>
      <c r="W17" s="314">
        <f>E17</f>
        <v>1</v>
      </c>
      <c r="X17" s="314"/>
      <c r="Y17" s="314"/>
      <c r="Z17" s="314" t="s">
        <v>30</v>
      </c>
      <c r="AA17" s="314"/>
      <c r="AB17" s="314"/>
      <c r="AC17" s="314"/>
      <c r="AD17" s="314"/>
      <c r="AE17" s="314"/>
      <c r="AF17" s="314"/>
      <c r="AG17" s="237" t="b">
        <f>OR(AG12=AG13,AG12=AG14,AG12=AG15,AG13=AG14,AG13=AG15,AG14=AG15)</f>
        <v>0</v>
      </c>
      <c r="AH17" s="237"/>
      <c r="AI17" s="237"/>
      <c r="AJ17" s="237"/>
      <c r="AK17" s="237"/>
      <c r="AL17" s="237"/>
      <c r="AM17" s="237"/>
      <c r="AN17" s="237" t="s">
        <v>34</v>
      </c>
      <c r="AO17" s="237"/>
      <c r="AP17" s="237"/>
      <c r="AQ17" s="237"/>
      <c r="AR17" s="237" t="b">
        <f>OR(AR12=AR13,AR12=AR14,AR12=AR15,AR13=AR14,AR13=AR15,AR14=AR15)</f>
        <v>0</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0</v>
      </c>
      <c r="BN17" s="340">
        <f>IF(E17=Spielplan!E17,Punktemodus!$B$7,0)</f>
        <v>0</v>
      </c>
      <c r="BO17" s="340">
        <f>IF(G17=Spielplan!G17,Punktemodus!$B$7,0)</f>
        <v>0</v>
      </c>
      <c r="BP17" s="341">
        <f>IF(Spielplan!E17="",0,SUM(BJ17:BO17))</f>
        <v>0</v>
      </c>
      <c r="BQ17" s="314"/>
      <c r="BR17" s="516"/>
      <c r="BS17" s="201" t="s">
        <v>187</v>
      </c>
      <c r="BT17" s="186" t="str">
        <f>BB35</f>
        <v>Österreich</v>
      </c>
      <c r="BU17" s="185"/>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9</v>
      </c>
      <c r="N18" s="314">
        <f t="shared" si="3"/>
        <v>2</v>
      </c>
      <c r="O18" s="314">
        <f t="shared" si="3"/>
        <v>1</v>
      </c>
      <c r="P18" s="314">
        <f t="shared" si="3"/>
        <v>4</v>
      </c>
      <c r="Q18" s="314">
        <f t="shared" si="3"/>
        <v>5</v>
      </c>
      <c r="R18" s="314">
        <f t="shared" si="3"/>
        <v>2</v>
      </c>
      <c r="S18" s="314">
        <f t="shared" si="3"/>
        <v>2</v>
      </c>
      <c r="T18" s="314">
        <f t="shared" si="3"/>
        <v>4</v>
      </c>
      <c r="U18" s="314">
        <f t="shared" si="3"/>
        <v>0</v>
      </c>
      <c r="V18" s="314">
        <f t="shared" si="3"/>
        <v>4</v>
      </c>
      <c r="W18" s="314">
        <f t="shared" si="3"/>
        <v>6</v>
      </c>
      <c r="X18" s="314">
        <f t="shared" si="3"/>
        <v>3</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343" t="str">
        <f>IF(CC14="",CA15,CA14)</f>
        <v>Deutschland</v>
      </c>
      <c r="CG18" s="344"/>
      <c r="CH18" s="329" t="s">
        <v>265</v>
      </c>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343" t="str">
        <f>IF(CC22="",CA23,CA22)</f>
        <v>Belgien</v>
      </c>
      <c r="CG19" s="344"/>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186" t="str">
        <f>BB34</f>
        <v>Niederlande</v>
      </c>
      <c r="BU20" s="185"/>
      <c r="BV20" s="329" t="s">
        <v>265</v>
      </c>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str">
        <f>"3"&amp;BD88</f>
        <v>3E</v>
      </c>
      <c r="BT21" s="186" t="str">
        <f>BB88</f>
        <v>Schweden</v>
      </c>
      <c r="BU21" s="185"/>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343" t="str">
        <f>IF(BV24="",BT25,BT24)</f>
        <v>Belgien</v>
      </c>
      <c r="CB22" s="344"/>
      <c r="CC22" s="329" t="s">
        <v>265</v>
      </c>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v>3</v>
      </c>
      <c r="F23" s="330" t="s">
        <v>12</v>
      </c>
      <c r="G23" s="329">
        <v>1</v>
      </c>
      <c r="H23" s="366" t="str">
        <f>Spielplan!$H$23</f>
        <v>Finnland</v>
      </c>
      <c r="I23" s="367"/>
      <c r="J23" s="314"/>
      <c r="K23" s="314" t="s">
        <v>57</v>
      </c>
      <c r="L23" s="314">
        <f t="shared" ref="L23:L28" si="4">IF(E23-G23&gt;0,1,IF(G23=E23,0,-1))</f>
        <v>1</v>
      </c>
      <c r="M23" s="314">
        <f>IF($E23="",0,IF($E23&gt;$G23,3,IF($E23=G23,1,0)))</f>
        <v>3</v>
      </c>
      <c r="N23" s="314">
        <f>IF($G23="",0,IF($E23&gt;$G23,0,IF($E23=G23,1,3)))</f>
        <v>0</v>
      </c>
      <c r="O23" s="314"/>
      <c r="P23" s="314"/>
      <c r="Q23" s="314">
        <f>E23</f>
        <v>3</v>
      </c>
      <c r="R23" s="314">
        <f>G23</f>
        <v>1</v>
      </c>
      <c r="S23" s="314"/>
      <c r="T23" s="314"/>
      <c r="U23" s="314">
        <f>G23</f>
        <v>1</v>
      </c>
      <c r="V23" s="314">
        <f>E23</f>
        <v>3</v>
      </c>
      <c r="W23" s="314"/>
      <c r="X23" s="314"/>
      <c r="Y23" s="314"/>
      <c r="Z23" s="314">
        <f>M29</f>
        <v>4</v>
      </c>
      <c r="AA23" s="314">
        <f>Q29</f>
        <v>5</v>
      </c>
      <c r="AB23" s="314">
        <f>U29</f>
        <v>5</v>
      </c>
      <c r="AC23" s="314">
        <f>AA23-AB23</f>
        <v>0</v>
      </c>
      <c r="AD23" s="314">
        <f>IF(Z23&gt;Z24,-1,0)</f>
        <v>-1</v>
      </c>
      <c r="AE23" s="314">
        <f>IF(Z23&gt;Z25,-1,0)</f>
        <v>0</v>
      </c>
      <c r="AF23" s="314">
        <f>IF(Z23&gt;Z26,-1,0)</f>
        <v>0</v>
      </c>
      <c r="AG23" s="331">
        <f>10000-(AJ23*1000+AM23*10+AK23)</f>
        <v>5995</v>
      </c>
      <c r="AH23" s="332">
        <f>RANK(AG23,AG23:AG26,1)</f>
        <v>2</v>
      </c>
      <c r="AI23" s="237" t="str">
        <f>C23</f>
        <v>Dänemark</v>
      </c>
      <c r="AJ23" s="237">
        <f t="shared" ref="AJ23:AJ26" si="5">Z23</f>
        <v>4</v>
      </c>
      <c r="AK23" s="237">
        <f t="shared" ref="AK23:AK26" si="6">AA23</f>
        <v>5</v>
      </c>
      <c r="AL23" s="237">
        <f t="shared" ref="AL23:AL26" si="7">AB23</f>
        <v>5</v>
      </c>
      <c r="AM23" s="237">
        <f>AK23-AL23</f>
        <v>0</v>
      </c>
      <c r="AN23" s="333"/>
      <c r="AO23" s="331">
        <f>IF(Z24&lt;&gt;Z23,AG24,IF(G23&gt;E23,AG24-2000,AG24))</f>
        <v>10069</v>
      </c>
      <c r="AP23" s="331">
        <f>IF(Z25&lt;&gt;Z23,AG25,IF(G25&gt;E25,AG25-2000,AG25))</f>
        <v>920</v>
      </c>
      <c r="AQ23" s="331">
        <f>IF(Z26&lt;&gt;Z23,AG26,IF(G27&gt;E27,AG26-2000,AG26))</f>
        <v>5996</v>
      </c>
      <c r="AR23" s="334">
        <f>AN27</f>
        <v>17985</v>
      </c>
      <c r="AS23" s="332">
        <f>RANK(AR23,AR23:AR26,1)</f>
        <v>2</v>
      </c>
      <c r="AT23" s="237" t="str">
        <f t="shared" ref="AT23:AT26" si="8">AI23</f>
        <v>Dänemark</v>
      </c>
      <c r="AU23" s="237">
        <f t="shared" ref="AU23:AU26" si="9">AJ23</f>
        <v>4</v>
      </c>
      <c r="AV23" s="237">
        <f t="shared" ref="AV23:AV26" si="10">AK23</f>
        <v>5</v>
      </c>
      <c r="AW23" s="237">
        <f t="shared" ref="AW23:AW26" si="11">AL23</f>
        <v>5</v>
      </c>
      <c r="AX23" s="314"/>
      <c r="AY23" s="314"/>
      <c r="AZ23" s="314"/>
      <c r="BA23" s="368">
        <v>1</v>
      </c>
      <c r="BB23" s="366" t="str">
        <f>VLOOKUP(1,AS23:AT26,2,FALSE)</f>
        <v>Belgien</v>
      </c>
      <c r="BC23" s="367"/>
      <c r="BD23" s="369">
        <f>VLOOKUP(1,AS23:AW26,3,FALSE)</f>
        <v>9</v>
      </c>
      <c r="BE23" s="370">
        <f>VLOOKUP(1,AS23:AW26,4,FALSE)</f>
        <v>10</v>
      </c>
      <c r="BF23" s="330" t="s">
        <v>12</v>
      </c>
      <c r="BG23" s="370">
        <f>VLOOKUP(1,AS23:AW26,5,FALSE)</f>
        <v>3</v>
      </c>
      <c r="BH23" s="371" t="s">
        <v>20</v>
      </c>
      <c r="BI23" s="314"/>
      <c r="BJ23" s="340">
        <f>IF(E23&gt;G23,IF(Spielplan!E23&gt;Spielplan!G23,Punktemodus!$B$3,0),0)</f>
        <v>0</v>
      </c>
      <c r="BK23" s="340">
        <f>IF(E23=G23,IF(Spielplan!E23=Spielplan!G23,Punktemodus!$B$3,0),0)</f>
        <v>0</v>
      </c>
      <c r="BL23" s="340">
        <f>IF(E23&lt;G23,IF(Spielplan!E23&lt;Spielplan!G23,Punktemodus!$B$3,0),0)</f>
        <v>0</v>
      </c>
      <c r="BM23" s="340">
        <f>IF(E23=Spielplan!E23,IF(G23=Spielplan!G23,Punktemodus!$B$5,0),0)</f>
        <v>0</v>
      </c>
      <c r="BN23" s="340">
        <f>IF(E23=Spielplan!E23,Punktemodus!$B$7,0)</f>
        <v>0</v>
      </c>
      <c r="BO23" s="340">
        <f>IF(G23=Spielplan!G23,Punktemodus!$B$7,0)</f>
        <v>0</v>
      </c>
      <c r="BP23" s="341">
        <f>IF(Spielplan!E23="",0,SUM(BJ23:BO23))</f>
        <v>0</v>
      </c>
      <c r="BQ23" s="314"/>
      <c r="BR23" s="516"/>
      <c r="BS23" s="182"/>
      <c r="BT23" s="182"/>
      <c r="BU23" s="182"/>
      <c r="BV23" s="314"/>
      <c r="BW23" s="314"/>
      <c r="BX23" s="314"/>
      <c r="BY23" s="314"/>
      <c r="BZ23" s="230" t="s">
        <v>379</v>
      </c>
      <c r="CA23" s="343" t="str">
        <f>IF(BV16="",BT18,BT16)</f>
        <v>Italien</v>
      </c>
      <c r="CB23" s="344"/>
      <c r="CC23" s="329"/>
      <c r="CD23" s="314"/>
      <c r="CE23" s="325"/>
      <c r="CF23" s="314"/>
      <c r="CG23" s="314"/>
      <c r="CH23" s="314"/>
      <c r="CI23" s="314"/>
      <c r="CJ23" s="511" t="s">
        <v>327</v>
      </c>
      <c r="CK23" s="343" t="str">
        <f>IF(CH18="",CF19,CF18)</f>
        <v>Deutschland</v>
      </c>
      <c r="CL23" s="344"/>
      <c r="CM23" s="329" t="s">
        <v>265</v>
      </c>
      <c r="CN23" s="314"/>
      <c r="CO23" s="314"/>
      <c r="CP23" s="314"/>
      <c r="CQ23" s="666" t="str">
        <f>IF(CM23="",CK24,CK23)</f>
        <v>Deutschland</v>
      </c>
      <c r="CR23" s="667"/>
      <c r="CS23" s="667"/>
      <c r="CT23" s="667"/>
      <c r="CU23" s="667"/>
      <c r="CV23" s="668"/>
      <c r="CW23" s="314"/>
    </row>
    <row r="24" spans="1:101" ht="18.75" customHeight="1" thickBot="1" x14ac:dyDescent="0.35">
      <c r="A24" s="314"/>
      <c r="B24" s="314"/>
      <c r="C24" s="372" t="str">
        <f>Spielplan!$C$24</f>
        <v>Belgien</v>
      </c>
      <c r="D24" s="373"/>
      <c r="E24" s="329">
        <v>3</v>
      </c>
      <c r="F24" s="330" t="s">
        <v>12</v>
      </c>
      <c r="G24" s="329">
        <v>2</v>
      </c>
      <c r="H24" s="372" t="str">
        <f>Spielplan!$H$24</f>
        <v>Russland</v>
      </c>
      <c r="I24" s="373"/>
      <c r="J24" s="314"/>
      <c r="K24" s="314" t="s">
        <v>58</v>
      </c>
      <c r="L24" s="314">
        <f t="shared" si="4"/>
        <v>1</v>
      </c>
      <c r="M24" s="314"/>
      <c r="N24" s="314"/>
      <c r="O24" s="314">
        <f>IF($E24="",0,IF($E24&gt;$G24,3,IF($E24=$G24,1,0)))</f>
        <v>3</v>
      </c>
      <c r="P24" s="314">
        <f>IF($G24="",0,IF($E24&gt;$G24,0,IF($E24=$G24,1,3)))</f>
        <v>0</v>
      </c>
      <c r="Q24" s="314"/>
      <c r="R24" s="314"/>
      <c r="S24" s="314">
        <f>E24</f>
        <v>3</v>
      </c>
      <c r="T24" s="314">
        <f>G24</f>
        <v>2</v>
      </c>
      <c r="U24" s="314"/>
      <c r="V24" s="314"/>
      <c r="W24" s="314">
        <f>G24</f>
        <v>2</v>
      </c>
      <c r="X24" s="314">
        <f>E24</f>
        <v>3</v>
      </c>
      <c r="Y24" s="314"/>
      <c r="Z24" s="314">
        <f>N29</f>
        <v>0</v>
      </c>
      <c r="AA24" s="314">
        <f>R29</f>
        <v>1</v>
      </c>
      <c r="AB24" s="314">
        <f>V29</f>
        <v>8</v>
      </c>
      <c r="AC24" s="314">
        <f>AA24-AB24</f>
        <v>-7</v>
      </c>
      <c r="AD24" s="314">
        <f>IF(Z24&gt;Z23,-1,0)</f>
        <v>0</v>
      </c>
      <c r="AE24" s="314">
        <f>IF(Z24&gt;Z25,-1,0)</f>
        <v>0</v>
      </c>
      <c r="AF24" s="314">
        <f>IF(Z24&gt;Z26,-1,0)</f>
        <v>0</v>
      </c>
      <c r="AG24" s="331">
        <f>10000-(AJ24*1000+AM24*10+AK24)</f>
        <v>10069</v>
      </c>
      <c r="AH24" s="332">
        <f>RANK(AG24,AG23:AG26,1)</f>
        <v>4</v>
      </c>
      <c r="AI24" s="237" t="str">
        <f>H23</f>
        <v>Finnland</v>
      </c>
      <c r="AJ24" s="237">
        <f t="shared" si="5"/>
        <v>0</v>
      </c>
      <c r="AK24" s="237">
        <f t="shared" si="6"/>
        <v>1</v>
      </c>
      <c r="AL24" s="237">
        <f t="shared" si="7"/>
        <v>8</v>
      </c>
      <c r="AM24" s="237">
        <f>AK24-AL24</f>
        <v>-7</v>
      </c>
      <c r="AN24" s="331">
        <f>IF(Z23&lt;&gt;Z24,AG23,IF(E23&gt;G23,AG23-2000,AG23))</f>
        <v>5995</v>
      </c>
      <c r="AO24" s="333"/>
      <c r="AP24" s="331">
        <f>IF(Z24&lt;&gt;Z25,AG25,IF(G28&gt;E28,AG25-2000,AG25))</f>
        <v>920</v>
      </c>
      <c r="AQ24" s="331">
        <f>IF(Z26&lt;&gt;Z24,AG26,IF(G26&gt;E26,AG26-2000,AG26))</f>
        <v>5996</v>
      </c>
      <c r="AR24" s="347">
        <f>AO27</f>
        <v>30207</v>
      </c>
      <c r="AS24" s="332">
        <f>RANK(AR24,AR23:AR26,1)</f>
        <v>4</v>
      </c>
      <c r="AT24" s="237" t="str">
        <f t="shared" si="8"/>
        <v>Finnland</v>
      </c>
      <c r="AU24" s="237">
        <f t="shared" si="9"/>
        <v>0</v>
      </c>
      <c r="AV24" s="237">
        <f t="shared" si="10"/>
        <v>1</v>
      </c>
      <c r="AW24" s="237">
        <f t="shared" si="11"/>
        <v>8</v>
      </c>
      <c r="AX24" s="314"/>
      <c r="AY24" s="314"/>
      <c r="AZ24" s="314"/>
      <c r="BA24" s="368">
        <v>2</v>
      </c>
      <c r="BB24" s="366" t="str">
        <f>VLOOKUP(2,AS23:AT26,2,FALSE)</f>
        <v>Dänemark</v>
      </c>
      <c r="BC24" s="367"/>
      <c r="BD24" s="369">
        <f>VLOOKUP(2,AS23:AW26,3,FALSE)</f>
        <v>4</v>
      </c>
      <c r="BE24" s="370">
        <f>VLOOKUP(2,AS23:AW26,4,FALSE)</f>
        <v>5</v>
      </c>
      <c r="BF24" s="330" t="s">
        <v>12</v>
      </c>
      <c r="BG24" s="370">
        <f>VLOOKUP(2,AS23:AW26,5,FALSE)</f>
        <v>5</v>
      </c>
      <c r="BH24" s="371" t="s">
        <v>21</v>
      </c>
      <c r="BI24" s="314"/>
      <c r="BJ24" s="340">
        <f>IF(E24&gt;G24,IF(Spielplan!E24&gt;Spielplan!G24,Punktemodus!$B$3,0),0)</f>
        <v>0</v>
      </c>
      <c r="BK24" s="340">
        <f>IF(E24=G24,IF(Spielplan!E24=Spielplan!G24,Punktemodus!$B$3,0),0)</f>
        <v>0</v>
      </c>
      <c r="BL24" s="340">
        <f>IF(E24&lt;G24,IF(Spielplan!E24&lt;Spielplan!G24,Punktemodus!$B$3,0),0)</f>
        <v>0</v>
      </c>
      <c r="BM24" s="340">
        <f>IF(E24=Spielplan!E24,IF(G24=Spielplan!G24,Punktemodus!$B$5,0),0)</f>
        <v>0</v>
      </c>
      <c r="BN24" s="340">
        <f>IF(E24=Spielplan!E24,Punktemodus!$B$7,0)</f>
        <v>0</v>
      </c>
      <c r="BO24" s="340">
        <f>IF(G24=Spielplan!G24,Punktemodus!$B$7,0)</f>
        <v>0</v>
      </c>
      <c r="BP24" s="341">
        <f>IF(Spielplan!E24="",0,SUM(BJ24:BO24))</f>
        <v>0</v>
      </c>
      <c r="BQ24" s="314"/>
      <c r="BR24" s="517">
        <v>1</v>
      </c>
      <c r="BS24" s="203" t="s">
        <v>189</v>
      </c>
      <c r="BT24" s="186" t="str">
        <f>BB23</f>
        <v>Belgien</v>
      </c>
      <c r="BU24" s="185"/>
      <c r="BV24" s="329" t="s">
        <v>265</v>
      </c>
      <c r="BW24" s="314"/>
      <c r="BX24" s="314"/>
      <c r="BY24" s="314"/>
      <c r="BZ24" s="508" t="s">
        <v>317</v>
      </c>
      <c r="CA24" s="314"/>
      <c r="CB24" s="314"/>
      <c r="CC24" s="314"/>
      <c r="CD24" s="314"/>
      <c r="CE24" s="325"/>
      <c r="CF24" s="314"/>
      <c r="CG24" s="314"/>
      <c r="CH24" s="314"/>
      <c r="CI24" s="314"/>
      <c r="CJ24" s="511" t="s">
        <v>328</v>
      </c>
      <c r="CK24" s="343" t="str">
        <f>IF(CH34="",CF35,CF34)</f>
        <v>Niederlande</v>
      </c>
      <c r="CL24" s="344"/>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v>1</v>
      </c>
      <c r="F25" s="330" t="s">
        <v>12</v>
      </c>
      <c r="G25" s="329">
        <v>3</v>
      </c>
      <c r="H25" s="366" t="str">
        <f>C24</f>
        <v>Belgien</v>
      </c>
      <c r="I25" s="367"/>
      <c r="J25" s="314"/>
      <c r="K25" s="314" t="s">
        <v>59</v>
      </c>
      <c r="L25" s="314">
        <f t="shared" si="4"/>
        <v>-1</v>
      </c>
      <c r="M25" s="314">
        <f>IF($E25="",0,IF($E25&gt;$G25,3,IF($E25=G25,1,0)))</f>
        <v>0</v>
      </c>
      <c r="N25" s="314"/>
      <c r="O25" s="314">
        <f>IF($G25="",0,IF($E25&gt;$G25,0,IF($E25=$G25,1,3)))</f>
        <v>3</v>
      </c>
      <c r="P25" s="314"/>
      <c r="Q25" s="314">
        <f>E25</f>
        <v>1</v>
      </c>
      <c r="R25" s="314"/>
      <c r="S25" s="314">
        <f>G25</f>
        <v>3</v>
      </c>
      <c r="T25" s="314"/>
      <c r="U25" s="314">
        <f>G25</f>
        <v>3</v>
      </c>
      <c r="V25" s="314"/>
      <c r="W25" s="314">
        <f>E25</f>
        <v>1</v>
      </c>
      <c r="X25" s="314"/>
      <c r="Y25" s="314"/>
      <c r="Z25" s="314">
        <f>O29</f>
        <v>9</v>
      </c>
      <c r="AA25" s="314">
        <f>S29</f>
        <v>10</v>
      </c>
      <c r="AB25" s="314">
        <f>W29</f>
        <v>3</v>
      </c>
      <c r="AC25" s="314">
        <f>AA25-AB25</f>
        <v>7</v>
      </c>
      <c r="AD25" s="314">
        <f>IF(Z25&gt;Z23,-1,0)</f>
        <v>-1</v>
      </c>
      <c r="AE25" s="314">
        <f>IF(Z25&gt;Z24,-1,0)</f>
        <v>-1</v>
      </c>
      <c r="AF25" s="314">
        <f>IF(Z25&gt;Z26,-1,0)</f>
        <v>-1</v>
      </c>
      <c r="AG25" s="331">
        <f>10000-(AJ25*1000+AM25*10+AK25)</f>
        <v>920</v>
      </c>
      <c r="AH25" s="332">
        <f>RANK(AG25,AG23:AG26,1)</f>
        <v>1</v>
      </c>
      <c r="AI25" s="237" t="str">
        <f>C24</f>
        <v>Belgien</v>
      </c>
      <c r="AJ25" s="237">
        <f t="shared" si="5"/>
        <v>9</v>
      </c>
      <c r="AK25" s="237">
        <f t="shared" si="6"/>
        <v>10</v>
      </c>
      <c r="AL25" s="237">
        <f t="shared" si="7"/>
        <v>3</v>
      </c>
      <c r="AM25" s="237">
        <f>AK25-AL25</f>
        <v>7</v>
      </c>
      <c r="AN25" s="331">
        <f>IF(Z23&lt;&gt;Z25,AG23,IF(E25&gt;G25,AG23-2000,AG23))</f>
        <v>5995</v>
      </c>
      <c r="AO25" s="331">
        <f>IF(Z24&lt;&gt;Z25,AG24,IF(E28&gt;G28,AG24-2000,AG24))</f>
        <v>10069</v>
      </c>
      <c r="AP25" s="333"/>
      <c r="AQ25" s="331">
        <f>IF(Z26&lt;&gt;Z25,AG26,IF(G24&gt;E24,AG26-2000,AG26))</f>
        <v>5996</v>
      </c>
      <c r="AR25" s="347">
        <f>AP27</f>
        <v>2760</v>
      </c>
      <c r="AS25" s="332">
        <f>RANK(AR25,AR23:AR26,1)</f>
        <v>1</v>
      </c>
      <c r="AT25" s="237" t="str">
        <f t="shared" si="8"/>
        <v>Belgien</v>
      </c>
      <c r="AU25" s="237">
        <f t="shared" si="9"/>
        <v>9</v>
      </c>
      <c r="AV25" s="237">
        <f t="shared" si="10"/>
        <v>10</v>
      </c>
      <c r="AW25" s="237">
        <f t="shared" si="11"/>
        <v>3</v>
      </c>
      <c r="AX25" s="314"/>
      <c r="AY25" s="314"/>
      <c r="AZ25" s="314"/>
      <c r="BA25" s="349">
        <v>3</v>
      </c>
      <c r="BB25" s="350" t="str">
        <f>VLOOKUP(3,AS23:AT26,2,FALSE)</f>
        <v>Russland</v>
      </c>
      <c r="BC25" s="344"/>
      <c r="BD25" s="351">
        <f>VLOOKUP(3,AS23:AW26,3,FALSE)</f>
        <v>4</v>
      </c>
      <c r="BE25" s="351">
        <f>VLOOKUP(3,AS23:AW26,4,FALSE)</f>
        <v>4</v>
      </c>
      <c r="BF25" s="330" t="s">
        <v>12</v>
      </c>
      <c r="BG25" s="351">
        <f>VLOOKUP(3,AS23:AW26,5,FALSE)</f>
        <v>4</v>
      </c>
      <c r="BH25" s="314"/>
      <c r="BI25" s="314"/>
      <c r="BJ25" s="340">
        <f>IF(E25&gt;G25,IF(Spielplan!E25&gt;Spielplan!G25,Punktemodus!$B$3,0),0)</f>
        <v>0</v>
      </c>
      <c r="BK25" s="340">
        <f>IF(E25=G25,IF(Spielplan!E25=Spielplan!G25,Punktemodus!$B$3,0),0)</f>
        <v>0</v>
      </c>
      <c r="BL25" s="340">
        <f>IF(E25&lt;G25,IF(Spielplan!E25&lt;Spielplan!G25,Punktemodus!$B$3,0),0)</f>
        <v>0</v>
      </c>
      <c r="BM25" s="340">
        <f>IF(E25=Spielplan!E25,IF(G25=Spielplan!G25,Punktemodus!$B$5,0),0)</f>
        <v>0</v>
      </c>
      <c r="BN25" s="340">
        <f>IF(E25=Spielplan!E25,Punktemodus!$B$7,0)</f>
        <v>0</v>
      </c>
      <c r="BO25" s="340">
        <f>IF(G25=Spielplan!G25,Punktemodus!$B$7,0)</f>
        <v>0</v>
      </c>
      <c r="BP25" s="341">
        <f>IF(Spielplan!E25="",0,SUM(BJ25:BO25))</f>
        <v>0</v>
      </c>
      <c r="BQ25" s="314"/>
      <c r="BR25" s="516"/>
      <c r="BS25" s="231" t="str">
        <f>"3"&amp;BD87</f>
        <v>3F</v>
      </c>
      <c r="BT25" s="186" t="str">
        <f>BB87</f>
        <v>Portugal</v>
      </c>
      <c r="BU25" s="185"/>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v>0</v>
      </c>
      <c r="F26" s="330" t="s">
        <v>12</v>
      </c>
      <c r="G26" s="329">
        <v>1</v>
      </c>
      <c r="H26" s="372" t="str">
        <f>H24</f>
        <v>Russland</v>
      </c>
      <c r="I26" s="373"/>
      <c r="J26" s="314"/>
      <c r="K26" s="314" t="s">
        <v>60</v>
      </c>
      <c r="L26" s="314">
        <f t="shared" si="4"/>
        <v>-1</v>
      </c>
      <c r="M26" s="314"/>
      <c r="N26" s="314">
        <f>IF($E26="",0,IF($E26&gt;$G26,3,IF($E26=$G26,1,0)))</f>
        <v>0</v>
      </c>
      <c r="O26" s="314"/>
      <c r="P26" s="314">
        <f>IF($G26="",0,IF($E26&gt;$G26,0,IF($E26=$G26,1,3)))</f>
        <v>3</v>
      </c>
      <c r="Q26" s="314"/>
      <c r="R26" s="314">
        <f>E26</f>
        <v>0</v>
      </c>
      <c r="S26" s="314"/>
      <c r="T26" s="314">
        <f>G26</f>
        <v>1</v>
      </c>
      <c r="U26" s="314"/>
      <c r="V26" s="314">
        <f>G26</f>
        <v>1</v>
      </c>
      <c r="W26" s="314"/>
      <c r="X26" s="314">
        <f>E26</f>
        <v>0</v>
      </c>
      <c r="Y26" s="314"/>
      <c r="Z26" s="314">
        <f>P29</f>
        <v>4</v>
      </c>
      <c r="AA26" s="314">
        <f>T29</f>
        <v>4</v>
      </c>
      <c r="AB26" s="314">
        <f>X29</f>
        <v>4</v>
      </c>
      <c r="AC26" s="314">
        <f>AA26-AB26</f>
        <v>0</v>
      </c>
      <c r="AD26" s="314">
        <f>IF(Z26&gt;Z23,-1,0)</f>
        <v>0</v>
      </c>
      <c r="AE26" s="314">
        <f>IF(Z26&gt;Z24,-1,0)</f>
        <v>-1</v>
      </c>
      <c r="AF26" s="314">
        <f>IF(Z26&gt;Z25,-1,0)</f>
        <v>0</v>
      </c>
      <c r="AG26" s="331">
        <f>10000-(AJ26*1000+AM26*10+AK26)</f>
        <v>5996</v>
      </c>
      <c r="AH26" s="332">
        <f>RANK(AG26,AG23:AG26,1)</f>
        <v>3</v>
      </c>
      <c r="AI26" s="237" t="str">
        <f>H24</f>
        <v>Russland</v>
      </c>
      <c r="AJ26" s="237">
        <f t="shared" si="5"/>
        <v>4</v>
      </c>
      <c r="AK26" s="237">
        <f t="shared" si="6"/>
        <v>4</v>
      </c>
      <c r="AL26" s="237">
        <f t="shared" si="7"/>
        <v>4</v>
      </c>
      <c r="AM26" s="237">
        <f>AK26-AL26</f>
        <v>0</v>
      </c>
      <c r="AN26" s="331">
        <f>IF(Z23&lt;&gt;Z26,AG23,IF(E27&gt;G27,AG23-2000,AG23))</f>
        <v>5995</v>
      </c>
      <c r="AO26" s="331">
        <f>IF(Z24&lt;&gt;Z26,AG24,IF(E26&gt;G26,AG24-2000,AG24))</f>
        <v>10069</v>
      </c>
      <c r="AP26" s="331">
        <f>IF(Z25&lt;&gt;Z26,AG25,IF(E24&gt;G24,AG25-2000,AG25))</f>
        <v>920</v>
      </c>
      <c r="AQ26" s="333"/>
      <c r="AR26" s="347">
        <f>AQ27</f>
        <v>17988</v>
      </c>
      <c r="AS26" s="332">
        <f>RANK(AR26,AR23:AR26,1)</f>
        <v>3</v>
      </c>
      <c r="AT26" s="237" t="str">
        <f t="shared" si="8"/>
        <v>Russland</v>
      </c>
      <c r="AU26" s="237">
        <f t="shared" si="9"/>
        <v>4</v>
      </c>
      <c r="AV26" s="237">
        <f t="shared" si="10"/>
        <v>4</v>
      </c>
      <c r="AW26" s="237">
        <f t="shared" si="11"/>
        <v>4</v>
      </c>
      <c r="AX26" s="314"/>
      <c r="AY26" s="314"/>
      <c r="AZ26" s="314"/>
      <c r="BA26" s="352">
        <v>4</v>
      </c>
      <c r="BB26" s="353" t="str">
        <f>VLOOKUP(4,AS23:AT26,2,FALSE)</f>
        <v>Finnland</v>
      </c>
      <c r="BC26" s="354"/>
      <c r="BD26" s="355">
        <f>VLOOKUP(4,AS23:AW26,3,FALSE)</f>
        <v>0</v>
      </c>
      <c r="BE26" s="355">
        <f>VLOOKUP(4,AS23:AW26,4,FALSE)</f>
        <v>1</v>
      </c>
      <c r="BF26" s="330" t="s">
        <v>12</v>
      </c>
      <c r="BG26" s="355">
        <f>VLOOKUP(4,AS23:AW26,5,FALSE)</f>
        <v>8</v>
      </c>
      <c r="BH26" s="314"/>
      <c r="BI26" s="314"/>
      <c r="BJ26" s="340">
        <f>IF(E26&gt;G26,IF(Spielplan!E26&gt;Spielplan!G26,Punktemodus!$B$3,0),0)</f>
        <v>0</v>
      </c>
      <c r="BK26" s="340">
        <f>IF(E26=G26,IF(Spielplan!E26=Spielplan!G26,Punktemodus!$B$3,0),0)</f>
        <v>0</v>
      </c>
      <c r="BL26" s="340">
        <f>IF(E26&lt;G26,IF(Spielplan!E26&lt;Spielplan!G26,Punktemodus!$B$3,0),0)</f>
        <v>0</v>
      </c>
      <c r="BM26" s="340">
        <f>IF(E26=Spielplan!E26,IF(G26=Spielplan!G26,Punktemodus!$B$5,0),0)</f>
        <v>0</v>
      </c>
      <c r="BN26" s="340">
        <f>IF(E26=Spielplan!E26,Punktemodus!$B$7,0)</f>
        <v>1</v>
      </c>
      <c r="BO26" s="340">
        <f>IF(G26=Spielplan!G26,Punktemodus!$B$7,0)</f>
        <v>0</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v>1</v>
      </c>
      <c r="F27" s="330" t="s">
        <v>12</v>
      </c>
      <c r="G27" s="329">
        <v>1</v>
      </c>
      <c r="H27" s="366" t="str">
        <f>H24</f>
        <v>Russland</v>
      </c>
      <c r="I27" s="367"/>
      <c r="J27" s="314"/>
      <c r="K27" s="314" t="s">
        <v>61</v>
      </c>
      <c r="L27" s="314">
        <f t="shared" si="4"/>
        <v>0</v>
      </c>
      <c r="M27" s="314">
        <f>IF($E27="",0,IF($E27&gt;$G27,3,IF($E27=G27,1,0)))</f>
        <v>1</v>
      </c>
      <c r="N27" s="314"/>
      <c r="O27" s="314"/>
      <c r="P27" s="314">
        <f>IF($G27="",0,IF($E27&gt;$G27,0,IF($E27=$G27,1,3)))</f>
        <v>1</v>
      </c>
      <c r="Q27" s="314">
        <f>E27</f>
        <v>1</v>
      </c>
      <c r="R27" s="314"/>
      <c r="S27" s="314"/>
      <c r="T27" s="314">
        <f>G27</f>
        <v>1</v>
      </c>
      <c r="U27" s="314">
        <f>G27</f>
        <v>1</v>
      </c>
      <c r="V27" s="314"/>
      <c r="W27" s="314"/>
      <c r="X27" s="314">
        <f>E27</f>
        <v>1</v>
      </c>
      <c r="Y27" s="314"/>
      <c r="Z27" s="314"/>
      <c r="AA27" s="314"/>
      <c r="AB27" s="314"/>
      <c r="AC27" s="314"/>
      <c r="AD27" s="314"/>
      <c r="AE27" s="314"/>
      <c r="AF27" s="314"/>
      <c r="AG27" s="237"/>
      <c r="AH27" s="237"/>
      <c r="AI27" s="237"/>
      <c r="AJ27" s="237"/>
      <c r="AK27" s="237"/>
      <c r="AL27" s="237"/>
      <c r="AM27" s="237"/>
      <c r="AN27" s="356">
        <f>SUM(AN23:AN26)</f>
        <v>17985</v>
      </c>
      <c r="AO27" s="357">
        <f>SUM(AO23:AO26)</f>
        <v>30207</v>
      </c>
      <c r="AP27" s="357">
        <f>SUM(AP23:AP26)</f>
        <v>2760</v>
      </c>
      <c r="AQ27" s="357">
        <f>SUM(AQ23:AQ26)</f>
        <v>17988</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0</v>
      </c>
      <c r="BN27" s="340">
        <f>IF(E27=Spielplan!E27,Punktemodus!$B$7,0)</f>
        <v>0</v>
      </c>
      <c r="BO27" s="340">
        <f>IF(G27=Spielplan!G27,Punktemodus!$B$7,0)</f>
        <v>0</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v>0</v>
      </c>
      <c r="F28" s="330" t="s">
        <v>12</v>
      </c>
      <c r="G28" s="329">
        <v>4</v>
      </c>
      <c r="H28" s="372" t="str">
        <f>C24</f>
        <v>Belgien</v>
      </c>
      <c r="I28" s="373"/>
      <c r="J28" s="314"/>
      <c r="K28" s="314" t="s">
        <v>61</v>
      </c>
      <c r="L28" s="314">
        <f t="shared" si="4"/>
        <v>-1</v>
      </c>
      <c r="M28" s="314"/>
      <c r="N28" s="314">
        <f>IF($E28="",0,IF($E28&gt;$G28,3,IF($E28=$G28,1,0)))</f>
        <v>0</v>
      </c>
      <c r="O28" s="314">
        <f>IF($G28="",0,IF($E28&gt;$G28,0,IF($E28=$G28,1,3)))</f>
        <v>3</v>
      </c>
      <c r="P28" s="314"/>
      <c r="Q28" s="314"/>
      <c r="R28" s="314">
        <f>E28</f>
        <v>0</v>
      </c>
      <c r="S28" s="314">
        <f>G28</f>
        <v>4</v>
      </c>
      <c r="T28" s="314"/>
      <c r="U28" s="314"/>
      <c r="V28" s="314">
        <f>G28</f>
        <v>4</v>
      </c>
      <c r="W28" s="314">
        <f>E28</f>
        <v>0</v>
      </c>
      <c r="X28" s="314"/>
      <c r="Y28" s="314"/>
      <c r="Z28" s="314" t="s">
        <v>30</v>
      </c>
      <c r="AA28" s="314"/>
      <c r="AB28" s="314"/>
      <c r="AC28" s="314"/>
      <c r="AD28" s="314"/>
      <c r="AE28" s="314"/>
      <c r="AF28" s="314"/>
      <c r="AG28" s="237" t="b">
        <f>OR(AG23=AG24,AG23=AG25,AG23=AG26,AG24=AG25,AG24=AG26,AG25=AG26)</f>
        <v>0</v>
      </c>
      <c r="AH28" s="237"/>
      <c r="AI28" s="237"/>
      <c r="AJ28" s="237"/>
      <c r="AK28" s="237"/>
      <c r="AL28" s="237"/>
      <c r="AM28" s="237"/>
      <c r="AN28" s="237" t="s">
        <v>34</v>
      </c>
      <c r="AO28" s="237"/>
      <c r="AP28" s="237"/>
      <c r="AQ28" s="237"/>
      <c r="AR28" s="237" t="b">
        <f>OR(AR23=AR24,AR23=AR25,AR23=AR26,AR24=AR25,AR24=AR26,AR25=AR26)</f>
        <v>0</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0</v>
      </c>
      <c r="BL28" s="340">
        <f>IF(E28&lt;G28,IF(Spielplan!E28&lt;Spielplan!G28,Punktemodus!$B$3,0),0)</f>
        <v>0</v>
      </c>
      <c r="BM28" s="340">
        <f>IF(E28=Spielplan!E28,IF(G28=Spielplan!G28,Punktemodus!$B$5,0),0)</f>
        <v>0</v>
      </c>
      <c r="BN28" s="340">
        <f>IF(E28=Spielplan!E28,Punktemodus!$B$7,0)</f>
        <v>1</v>
      </c>
      <c r="BO28" s="340">
        <f>IF(G28=Spielplan!G28,Punktemodus!$B$7,0)</f>
        <v>0</v>
      </c>
      <c r="BP28" s="341">
        <f>IF(Spielplan!E28="",0,SUM(BJ28:BO28))</f>
        <v>0</v>
      </c>
      <c r="BQ28" s="314"/>
      <c r="BR28" s="518">
        <v>4</v>
      </c>
      <c r="BS28" s="120" t="s">
        <v>194</v>
      </c>
      <c r="BT28" s="186" t="str">
        <f>BB46</f>
        <v>Kroatien</v>
      </c>
      <c r="BU28" s="185"/>
      <c r="BV28" s="329" t="s">
        <v>265</v>
      </c>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12">SUM(M23:M28)</f>
        <v>4</v>
      </c>
      <c r="N29" s="314">
        <f t="shared" si="12"/>
        <v>0</v>
      </c>
      <c r="O29" s="314">
        <f t="shared" si="12"/>
        <v>9</v>
      </c>
      <c r="P29" s="314">
        <f t="shared" si="12"/>
        <v>4</v>
      </c>
      <c r="Q29" s="314">
        <f t="shared" si="12"/>
        <v>5</v>
      </c>
      <c r="R29" s="314">
        <f t="shared" si="12"/>
        <v>1</v>
      </c>
      <c r="S29" s="314">
        <f t="shared" si="12"/>
        <v>10</v>
      </c>
      <c r="T29" s="314">
        <f t="shared" si="12"/>
        <v>4</v>
      </c>
      <c r="U29" s="314">
        <f t="shared" si="12"/>
        <v>5</v>
      </c>
      <c r="V29" s="314">
        <f t="shared" si="12"/>
        <v>8</v>
      </c>
      <c r="W29" s="314">
        <f t="shared" si="12"/>
        <v>3</v>
      </c>
      <c r="X29" s="314">
        <f t="shared" si="12"/>
        <v>4</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186" t="str">
        <f>BB57</f>
        <v>Polen</v>
      </c>
      <c r="BU29" s="185"/>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343" t="str">
        <f>IF(BV20="",BT21,BT20)</f>
        <v>Niederlande</v>
      </c>
      <c r="CB30" s="344"/>
      <c r="CC30" s="329" t="s">
        <v>265</v>
      </c>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343" t="str">
        <f>IF(BV12="",BT13,BT12)</f>
        <v>Schweiz</v>
      </c>
      <c r="CB31" s="344"/>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186" t="str">
        <f>BB67</f>
        <v>Deutschland</v>
      </c>
      <c r="BU32" s="185"/>
      <c r="BV32" s="329" t="s">
        <v>265</v>
      </c>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str">
        <f>"3"&amp;BD90</f>
        <v>3B</v>
      </c>
      <c r="BT33" s="186" t="str">
        <f>BB90</f>
        <v>Russland</v>
      </c>
      <c r="BU33" s="185"/>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v>1</v>
      </c>
      <c r="F34" s="330" t="s">
        <v>12</v>
      </c>
      <c r="G34" s="329">
        <v>0</v>
      </c>
      <c r="H34" s="377" t="str">
        <f>Spielplan!$H$34</f>
        <v>Island</v>
      </c>
      <c r="I34" s="378"/>
      <c r="J34" s="314"/>
      <c r="K34" s="314" t="s">
        <v>65</v>
      </c>
      <c r="L34" s="314">
        <f t="shared" ref="L34:L39" si="13">IF(E34-G34&gt;0,1,IF(G34=E34,0,-1))</f>
        <v>1</v>
      </c>
      <c r="M34" s="314">
        <f>IF($E34="",0,IF($E34&gt;$G34,3,IF($E34=G34,1,0)))</f>
        <v>3</v>
      </c>
      <c r="N34" s="314">
        <f>IF($G34="",0,IF($E34&gt;$G34,0,IF($E34=G34,1,3)))</f>
        <v>0</v>
      </c>
      <c r="O34" s="314"/>
      <c r="P34" s="314"/>
      <c r="Q34" s="314">
        <f>E34</f>
        <v>1</v>
      </c>
      <c r="R34" s="314">
        <f>G34</f>
        <v>0</v>
      </c>
      <c r="S34" s="314"/>
      <c r="T34" s="314"/>
      <c r="U34" s="314">
        <f>G34</f>
        <v>0</v>
      </c>
      <c r="V34" s="314">
        <f>E34</f>
        <v>1</v>
      </c>
      <c r="W34" s="314"/>
      <c r="X34" s="314"/>
      <c r="Y34" s="314"/>
      <c r="Z34" s="314">
        <f>M40</f>
        <v>6</v>
      </c>
      <c r="AA34" s="314">
        <f>Q40</f>
        <v>2</v>
      </c>
      <c r="AB34" s="314">
        <f>U40</f>
        <v>2</v>
      </c>
      <c r="AC34" s="314">
        <f>AA34-AB34</f>
        <v>0</v>
      </c>
      <c r="AD34" s="314">
        <f>IF(Z34&gt;Z35,-1,0)</f>
        <v>-1</v>
      </c>
      <c r="AE34" s="314">
        <f>IF(Z34&gt;Z36,-1,0)</f>
        <v>0</v>
      </c>
      <c r="AF34" s="314">
        <f>IF(Z34&gt;Z37,-1,0)</f>
        <v>-1</v>
      </c>
      <c r="AG34" s="331">
        <f>10000-(AJ34*1000+AM34*10+AK34)</f>
        <v>3998</v>
      </c>
      <c r="AH34" s="332">
        <f>RANK(AG34,AG34:AG37,1)</f>
        <v>2</v>
      </c>
      <c r="AI34" s="237" t="str">
        <f>C34</f>
        <v>Österreich</v>
      </c>
      <c r="AJ34" s="237">
        <f t="shared" ref="AJ34:AJ37" si="14">Z34</f>
        <v>6</v>
      </c>
      <c r="AK34" s="237">
        <f t="shared" ref="AK34:AK37" si="15">AA34</f>
        <v>2</v>
      </c>
      <c r="AL34" s="237">
        <f t="shared" ref="AL34:AL37" si="16">AB34</f>
        <v>2</v>
      </c>
      <c r="AM34" s="237">
        <f>AK34-AL34</f>
        <v>0</v>
      </c>
      <c r="AN34" s="333"/>
      <c r="AO34" s="331">
        <f>IF(Z35&lt;&gt;Z34,AG35,IF(G34&gt;E34,AG35-2000,AG35))</f>
        <v>10060</v>
      </c>
      <c r="AP34" s="331">
        <f>IF(Z36&lt;&gt;Z34,AG36,IF(G36&gt;E36,AG36-2000,AG36))</f>
        <v>912</v>
      </c>
      <c r="AQ34" s="331">
        <f>IF(Z37&lt;&gt;Z34,AG37,IF(G38&gt;E38,AG37-2000,AG37))</f>
        <v>7019</v>
      </c>
      <c r="AR34" s="334">
        <f>AN38</f>
        <v>11994</v>
      </c>
      <c r="AS34" s="332">
        <f>RANK(AR34,AR34:AR37,1)</f>
        <v>2</v>
      </c>
      <c r="AT34" s="237" t="str">
        <f t="shared" ref="AT34:AT37" si="17">AI34</f>
        <v>Österreich</v>
      </c>
      <c r="AU34" s="237">
        <f t="shared" ref="AU34:AU37" si="18">AJ34</f>
        <v>6</v>
      </c>
      <c r="AV34" s="237">
        <f t="shared" ref="AV34:AV37" si="19">AK34</f>
        <v>2</v>
      </c>
      <c r="AW34" s="237">
        <f t="shared" ref="AW34:AW37" si="20">AL34</f>
        <v>2</v>
      </c>
      <c r="AX34" s="314"/>
      <c r="AY34" s="314"/>
      <c r="AZ34" s="314"/>
      <c r="BA34" s="379">
        <v>1</v>
      </c>
      <c r="BB34" s="377" t="str">
        <f>VLOOKUP(1,AS34:AT37,2,FALSE)</f>
        <v>Niederlande</v>
      </c>
      <c r="BC34" s="380"/>
      <c r="BD34" s="381">
        <f>VLOOKUP(1,AS34:AW37,3,FALSE)</f>
        <v>9</v>
      </c>
      <c r="BE34" s="382">
        <f>VLOOKUP(1,AS34:AW37,4,FALSE)</f>
        <v>8</v>
      </c>
      <c r="BF34" s="330" t="s">
        <v>12</v>
      </c>
      <c r="BG34" s="382">
        <f>VLOOKUP(1,AS34:AW37,5,FALSE)</f>
        <v>0</v>
      </c>
      <c r="BH34" s="383" t="s">
        <v>22</v>
      </c>
      <c r="BI34" s="315"/>
      <c r="BJ34" s="340">
        <f>IF(E34&gt;G34,IF(Spielplan!E34&gt;Spielplan!G34,Punktemodus!$B$3,0),0)</f>
        <v>0</v>
      </c>
      <c r="BK34" s="340">
        <f>IF(E34=G34,IF(Spielplan!E34=Spielplan!G34,Punktemodus!$B$3,0),0)</f>
        <v>0</v>
      </c>
      <c r="BL34" s="340">
        <f>IF(E34&lt;G34,IF(Spielplan!E34&lt;Spielplan!G34,Punktemodus!$B$3,0),0)</f>
        <v>0</v>
      </c>
      <c r="BM34" s="340">
        <f>IF(E34=Spielplan!E34,IF(G34=Spielplan!G34,Punktemodus!$B$5,0),0)</f>
        <v>0</v>
      </c>
      <c r="BN34" s="340">
        <f>IF(E34=Spielplan!E34,Punktemodus!$B$7,0)</f>
        <v>0</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343" t="str">
        <f>IF(CC30="",CA31,CA30)</f>
        <v>Niederlande</v>
      </c>
      <c r="CG34" s="344"/>
      <c r="CH34" s="329" t="s">
        <v>265</v>
      </c>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v>2</v>
      </c>
      <c r="F35" s="330" t="s">
        <v>12</v>
      </c>
      <c r="G35" s="329">
        <v>0</v>
      </c>
      <c r="H35" s="384" t="str">
        <f>Spielplan!$H$35</f>
        <v>Ukraine</v>
      </c>
      <c r="I35" s="385"/>
      <c r="J35" s="314"/>
      <c r="K35" s="314" t="s">
        <v>66</v>
      </c>
      <c r="L35" s="314">
        <f t="shared" si="13"/>
        <v>1</v>
      </c>
      <c r="M35" s="314"/>
      <c r="N35" s="314"/>
      <c r="O35" s="314">
        <f>IF($E35="",0,IF($E35&gt;$G35,3,IF($E35=$G35,1,0)))</f>
        <v>3</v>
      </c>
      <c r="P35" s="314">
        <f>IF($G35="",0,IF($E35&gt;$G35,0,IF($E35=$G35,1,3)))</f>
        <v>0</v>
      </c>
      <c r="Q35" s="314"/>
      <c r="R35" s="314"/>
      <c r="S35" s="314">
        <f>E35</f>
        <v>2</v>
      </c>
      <c r="T35" s="314">
        <f>G35</f>
        <v>0</v>
      </c>
      <c r="U35" s="314"/>
      <c r="V35" s="314"/>
      <c r="W35" s="314">
        <f>G35</f>
        <v>0</v>
      </c>
      <c r="X35" s="314">
        <f>E35</f>
        <v>2</v>
      </c>
      <c r="Y35" s="314"/>
      <c r="Z35" s="314">
        <f>N40</f>
        <v>0</v>
      </c>
      <c r="AA35" s="314">
        <f>R40</f>
        <v>0</v>
      </c>
      <c r="AB35" s="314">
        <f>V40</f>
        <v>6</v>
      </c>
      <c r="AC35" s="314">
        <f>AA35-AB35</f>
        <v>-6</v>
      </c>
      <c r="AD35" s="314">
        <f>IF(Z35&gt;Z34,-1,0)</f>
        <v>0</v>
      </c>
      <c r="AE35" s="314">
        <f>IF(Z35&gt;Z36,-1,0)</f>
        <v>0</v>
      </c>
      <c r="AF35" s="314">
        <f>IF(Z35&gt;Z37,-1,0)</f>
        <v>0</v>
      </c>
      <c r="AG35" s="331">
        <f>10000-(AJ35*1000+AM35*10+AK35)</f>
        <v>10060</v>
      </c>
      <c r="AH35" s="332">
        <f>RANK(AG35,AG34:AG37,1)</f>
        <v>4</v>
      </c>
      <c r="AI35" s="237" t="str">
        <f>H34</f>
        <v>Island</v>
      </c>
      <c r="AJ35" s="237">
        <f t="shared" si="14"/>
        <v>0</v>
      </c>
      <c r="AK35" s="237">
        <f t="shared" si="15"/>
        <v>0</v>
      </c>
      <c r="AL35" s="237">
        <f t="shared" si="16"/>
        <v>6</v>
      </c>
      <c r="AM35" s="237">
        <f>AK35-AL35</f>
        <v>-6</v>
      </c>
      <c r="AN35" s="331">
        <f>IF(Z34&lt;&gt;Z35,AG34,IF(E34&gt;G34,AG34-2000,AG34))</f>
        <v>3998</v>
      </c>
      <c r="AO35" s="333"/>
      <c r="AP35" s="331">
        <f>IF(Z35&lt;&gt;Z36,AG36,IF(G39&gt;E39,AG36-2000,AG36))</f>
        <v>912</v>
      </c>
      <c r="AQ35" s="331">
        <f>IF(Z37&lt;&gt;Z35,AG37,IF(G37&gt;E37,AG37-2000,AG37))</f>
        <v>7019</v>
      </c>
      <c r="AR35" s="347">
        <f>AO38</f>
        <v>30180</v>
      </c>
      <c r="AS35" s="332">
        <f>RANK(AR35,AR34:AR37,1)</f>
        <v>4</v>
      </c>
      <c r="AT35" s="237" t="str">
        <f t="shared" si="17"/>
        <v>Island</v>
      </c>
      <c r="AU35" s="237">
        <f t="shared" si="18"/>
        <v>0</v>
      </c>
      <c r="AV35" s="237">
        <f t="shared" si="19"/>
        <v>0</v>
      </c>
      <c r="AW35" s="237">
        <f t="shared" si="20"/>
        <v>6</v>
      </c>
      <c r="AX35" s="314"/>
      <c r="AY35" s="314"/>
      <c r="AZ35" s="314"/>
      <c r="BA35" s="379">
        <v>2</v>
      </c>
      <c r="BB35" s="377" t="str">
        <f>VLOOKUP(2,AS34:AT37,2,FALSE)</f>
        <v>Österreich</v>
      </c>
      <c r="BC35" s="380"/>
      <c r="BD35" s="381">
        <f>VLOOKUP(2,AS34:AW37,3,FALSE)</f>
        <v>6</v>
      </c>
      <c r="BE35" s="382">
        <f>VLOOKUP(2,AS34:AW37,4,FALSE)</f>
        <v>2</v>
      </c>
      <c r="BF35" s="330" t="s">
        <v>12</v>
      </c>
      <c r="BG35" s="382">
        <f>VLOOKUP(2,AS34:AW37,5,FALSE)</f>
        <v>2</v>
      </c>
      <c r="BH35" s="383" t="s">
        <v>23</v>
      </c>
      <c r="BI35" s="315"/>
      <c r="BJ35" s="340">
        <f>IF(E35&gt;G35,IF(Spielplan!E35&gt;Spielplan!G35,Punktemodus!$B$3,0),0)</f>
        <v>0</v>
      </c>
      <c r="BK35" s="340">
        <f>IF(E35=G35,IF(Spielplan!E35=Spielplan!G35,Punktemodus!$B$3,0),0)</f>
        <v>0</v>
      </c>
      <c r="BL35" s="340">
        <f>IF(E35&lt;G35,IF(Spielplan!E35&lt;Spielplan!G35,Punktemodus!$B$3,0),0)</f>
        <v>0</v>
      </c>
      <c r="BM35" s="340">
        <f>IF(E35=Spielplan!E35,IF(G35=Spielplan!G35,Punktemodus!$B$5,0),0)</f>
        <v>0</v>
      </c>
      <c r="BN35" s="340">
        <f>IF(E35=Spielplan!E35,Punktemodus!$B$7,0)</f>
        <v>0</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343" t="str">
        <f>IF(CC38="",CA39,CA38)</f>
        <v>Spanien</v>
      </c>
      <c r="CG35" s="344"/>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v>0</v>
      </c>
      <c r="F36" s="330" t="s">
        <v>12</v>
      </c>
      <c r="G36" s="329">
        <v>2</v>
      </c>
      <c r="H36" s="377" t="str">
        <f>C35</f>
        <v>Niederlande</v>
      </c>
      <c r="I36" s="378"/>
      <c r="J36" s="314"/>
      <c r="K36" s="314" t="s">
        <v>68</v>
      </c>
      <c r="L36" s="314">
        <f t="shared" si="13"/>
        <v>-1</v>
      </c>
      <c r="M36" s="314">
        <f>IF($E36="",0,IF($E36&gt;$G36,3,IF($E36=G36,1,0)))</f>
        <v>0</v>
      </c>
      <c r="N36" s="314"/>
      <c r="O36" s="314">
        <f>IF($G36="",0,IF($E36&gt;$G36,0,IF($E36=$G36,1,3)))</f>
        <v>3</v>
      </c>
      <c r="P36" s="314"/>
      <c r="Q36" s="314">
        <f>E36</f>
        <v>0</v>
      </c>
      <c r="R36" s="314"/>
      <c r="S36" s="314">
        <f>G36</f>
        <v>2</v>
      </c>
      <c r="T36" s="314"/>
      <c r="U36" s="314">
        <f>G36</f>
        <v>2</v>
      </c>
      <c r="V36" s="314"/>
      <c r="W36" s="314">
        <f>E36</f>
        <v>0</v>
      </c>
      <c r="X36" s="314"/>
      <c r="Y36" s="314"/>
      <c r="Z36" s="314">
        <f>O40</f>
        <v>9</v>
      </c>
      <c r="AA36" s="314">
        <f>S40</f>
        <v>8</v>
      </c>
      <c r="AB36" s="314">
        <f>W40</f>
        <v>0</v>
      </c>
      <c r="AC36" s="314">
        <f>AA36-AB36</f>
        <v>8</v>
      </c>
      <c r="AD36" s="314">
        <f>IF(Z36&gt;Z34,-1,0)</f>
        <v>-1</v>
      </c>
      <c r="AE36" s="314">
        <f>IF(Z36&gt;Z35,-1,0)</f>
        <v>-1</v>
      </c>
      <c r="AF36" s="314">
        <f>IF(Z36&gt;Z37,-1,0)</f>
        <v>-1</v>
      </c>
      <c r="AG36" s="331">
        <f>10000-(AJ36*1000+AM36*10+AK36)</f>
        <v>912</v>
      </c>
      <c r="AH36" s="332">
        <f>RANK(AG36,AG34:AG37,1)</f>
        <v>1</v>
      </c>
      <c r="AI36" s="237" t="str">
        <f>C35</f>
        <v>Niederlande</v>
      </c>
      <c r="AJ36" s="237">
        <f t="shared" si="14"/>
        <v>9</v>
      </c>
      <c r="AK36" s="237">
        <f t="shared" si="15"/>
        <v>8</v>
      </c>
      <c r="AL36" s="237">
        <f t="shared" si="16"/>
        <v>0</v>
      </c>
      <c r="AM36" s="237">
        <f>AK36-AL36</f>
        <v>8</v>
      </c>
      <c r="AN36" s="331">
        <f>IF(Z34&lt;&gt;Z36,AG34,IF(E36&gt;G36,AG34-2000,AG34))</f>
        <v>3998</v>
      </c>
      <c r="AO36" s="331">
        <f>IF(Z35&lt;&gt;Z36,AG35,IF(E39&gt;G39,AG35-2000,AG35))</f>
        <v>10060</v>
      </c>
      <c r="AP36" s="333"/>
      <c r="AQ36" s="331">
        <f>IF(Z37&lt;&gt;Z36,AG37,IF(G35&gt;E35,AG37-2000,AG37))</f>
        <v>7019</v>
      </c>
      <c r="AR36" s="347">
        <f>AP38</f>
        <v>2736</v>
      </c>
      <c r="AS36" s="332">
        <f>RANK(AR36,AR34:AR37,1)</f>
        <v>1</v>
      </c>
      <c r="AT36" s="237" t="str">
        <f t="shared" si="17"/>
        <v>Niederlande</v>
      </c>
      <c r="AU36" s="237">
        <f t="shared" si="18"/>
        <v>9</v>
      </c>
      <c r="AV36" s="237">
        <f t="shared" si="19"/>
        <v>8</v>
      </c>
      <c r="AW36" s="237">
        <f t="shared" si="20"/>
        <v>0</v>
      </c>
      <c r="AX36" s="314"/>
      <c r="AY36" s="314"/>
      <c r="AZ36" s="314"/>
      <c r="BA36" s="349">
        <v>3</v>
      </c>
      <c r="BB36" s="350" t="str">
        <f>VLOOKUP(3,AS34:AT37,2,FALSE)</f>
        <v>Ukraine</v>
      </c>
      <c r="BC36" s="344"/>
      <c r="BD36" s="351">
        <f>VLOOKUP(3,AS34:AW37,3,FALSE)</f>
        <v>3</v>
      </c>
      <c r="BE36" s="351">
        <f>VLOOKUP(3,AS34:AW37,4,FALSE)</f>
        <v>1</v>
      </c>
      <c r="BF36" s="330" t="s">
        <v>12</v>
      </c>
      <c r="BG36" s="351">
        <f>VLOOKUP(3,AS34:AW37,5,FALSE)</f>
        <v>3</v>
      </c>
      <c r="BH36" s="314"/>
      <c r="BI36" s="315"/>
      <c r="BJ36" s="340">
        <f>IF(E36&gt;G36,IF(Spielplan!E36&gt;Spielplan!G36,Punktemodus!$B$3,0),0)</f>
        <v>0</v>
      </c>
      <c r="BK36" s="340">
        <f>IF(E36=G36,IF(Spielplan!E36=Spielplan!G36,Punktemodus!$B$3,0),0)</f>
        <v>0</v>
      </c>
      <c r="BL36" s="340">
        <f>IF(E36&lt;G36,IF(Spielplan!E36&lt;Spielplan!G36,Punktemodus!$B$3,0),0)</f>
        <v>0</v>
      </c>
      <c r="BM36" s="340">
        <f>IF(E36=Spielplan!E36,IF(G36=Spielplan!G36,Punktemodus!$B$5,0),0)</f>
        <v>0</v>
      </c>
      <c r="BN36" s="340">
        <f>IF(E36=Spielplan!E36,Punktemodus!$B$7,0)</f>
        <v>1</v>
      </c>
      <c r="BO36" s="340">
        <f>IF(G36=Spielplan!G36,Punktemodus!$B$7,0)</f>
        <v>0</v>
      </c>
      <c r="BP36" s="341">
        <f>IF(Spielplan!E36="",0,SUM(BJ36:BO36))</f>
        <v>0</v>
      </c>
      <c r="BQ36" s="315"/>
      <c r="BR36" s="519">
        <v>6</v>
      </c>
      <c r="BS36" s="207" t="s">
        <v>188</v>
      </c>
      <c r="BT36" s="186" t="str">
        <f>BB45</f>
        <v>England</v>
      </c>
      <c r="BU36" s="185"/>
      <c r="BV36" s="329" t="s">
        <v>265</v>
      </c>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v>0</v>
      </c>
      <c r="F37" s="330" t="s">
        <v>12</v>
      </c>
      <c r="G37" s="329">
        <v>1</v>
      </c>
      <c r="H37" s="384" t="str">
        <f>H35</f>
        <v>Ukraine</v>
      </c>
      <c r="I37" s="385"/>
      <c r="J37" s="314"/>
      <c r="K37" s="314" t="s">
        <v>67</v>
      </c>
      <c r="L37" s="314">
        <f t="shared" si="13"/>
        <v>-1</v>
      </c>
      <c r="M37" s="314"/>
      <c r="N37" s="314">
        <f>IF($E37="",0,IF($E37&gt;$G37,3,IF($E37=$G37,1,0)))</f>
        <v>0</v>
      </c>
      <c r="O37" s="314"/>
      <c r="P37" s="314">
        <f>IF($G37="",0,IF($E37&gt;$G37,0,IF($E37=$G37,1,3)))</f>
        <v>3</v>
      </c>
      <c r="Q37" s="314"/>
      <c r="R37" s="314">
        <f>E37</f>
        <v>0</v>
      </c>
      <c r="S37" s="314"/>
      <c r="T37" s="314">
        <f>G37</f>
        <v>1</v>
      </c>
      <c r="U37" s="314"/>
      <c r="V37" s="314">
        <f>G37</f>
        <v>1</v>
      </c>
      <c r="W37" s="314"/>
      <c r="X37" s="314">
        <f>E37</f>
        <v>0</v>
      </c>
      <c r="Y37" s="314"/>
      <c r="Z37" s="314">
        <f>P40</f>
        <v>3</v>
      </c>
      <c r="AA37" s="314">
        <f>T40</f>
        <v>1</v>
      </c>
      <c r="AB37" s="314">
        <f>X40</f>
        <v>3</v>
      </c>
      <c r="AC37" s="314">
        <f>AA37-AB37</f>
        <v>-2</v>
      </c>
      <c r="AD37" s="314">
        <f>IF(Z37&gt;Z34,-1,0)</f>
        <v>0</v>
      </c>
      <c r="AE37" s="314">
        <f>IF(Z37&gt;Z35,-1,0)</f>
        <v>-1</v>
      </c>
      <c r="AF37" s="314">
        <f>IF(Z37&gt;Z36,-1,0)</f>
        <v>0</v>
      </c>
      <c r="AG37" s="331">
        <f>10000-(AJ37*1000+AM37*10+AK37)</f>
        <v>7019</v>
      </c>
      <c r="AH37" s="332">
        <f>RANK(AG37,AG34:AG37,1)</f>
        <v>3</v>
      </c>
      <c r="AI37" s="237" t="str">
        <f>H35</f>
        <v>Ukraine</v>
      </c>
      <c r="AJ37" s="237">
        <f t="shared" si="14"/>
        <v>3</v>
      </c>
      <c r="AK37" s="237">
        <f t="shared" si="15"/>
        <v>1</v>
      </c>
      <c r="AL37" s="237">
        <f t="shared" si="16"/>
        <v>3</v>
      </c>
      <c r="AM37" s="237">
        <f>AK37-AL37</f>
        <v>-2</v>
      </c>
      <c r="AN37" s="331">
        <f>IF(Z34&lt;&gt;Z37,AG34,IF(E38&gt;G38,AG34-2000,AG34))</f>
        <v>3998</v>
      </c>
      <c r="AO37" s="331">
        <f>IF(Z35&lt;&gt;Z37,AG35,IF(E37&gt;G37,AG35-2000,AG35))</f>
        <v>10060</v>
      </c>
      <c r="AP37" s="331">
        <f>IF(Z36&lt;&gt;Z37,AG36,IF(E35&gt;G35,AG36-2000,AG36))</f>
        <v>912</v>
      </c>
      <c r="AQ37" s="333"/>
      <c r="AR37" s="347">
        <f>AQ38</f>
        <v>21057</v>
      </c>
      <c r="AS37" s="332">
        <f>RANK(AR37,AR34:AR37,1)</f>
        <v>3</v>
      </c>
      <c r="AT37" s="237" t="str">
        <f t="shared" si="17"/>
        <v>Ukraine</v>
      </c>
      <c r="AU37" s="237">
        <f t="shared" si="18"/>
        <v>3</v>
      </c>
      <c r="AV37" s="237">
        <f t="shared" si="19"/>
        <v>1</v>
      </c>
      <c r="AW37" s="237">
        <f t="shared" si="20"/>
        <v>3</v>
      </c>
      <c r="AX37" s="314"/>
      <c r="AY37" s="314"/>
      <c r="AZ37" s="314"/>
      <c r="BA37" s="352">
        <v>4</v>
      </c>
      <c r="BB37" s="353" t="str">
        <f>VLOOKUP(4,AS34:AT37,2,FALSE)</f>
        <v>Island</v>
      </c>
      <c r="BC37" s="354"/>
      <c r="BD37" s="355">
        <f>VLOOKUP(4,AS34:AW37,3,FALSE)</f>
        <v>0</v>
      </c>
      <c r="BE37" s="355">
        <f>VLOOKUP(4,AS34:AW37,4,FALSE)</f>
        <v>0</v>
      </c>
      <c r="BF37" s="330" t="s">
        <v>12</v>
      </c>
      <c r="BG37" s="355">
        <f>VLOOKUP(4,AS34:AW37,5,FALSE)</f>
        <v>6</v>
      </c>
      <c r="BH37" s="314"/>
      <c r="BI37" s="315"/>
      <c r="BJ37" s="340">
        <f>IF(E37&gt;G37,IF(Spielplan!E37&gt;Spielplan!G37,Punktemodus!$B$3,0),0)</f>
        <v>0</v>
      </c>
      <c r="BK37" s="340">
        <f>IF(E37=G37,IF(Spielplan!E37=Spielplan!G37,Punktemodus!$B$3,0),0)</f>
        <v>0</v>
      </c>
      <c r="BL37" s="340">
        <f>IF(E37&lt;G37,IF(Spielplan!E37&lt;Spielplan!G37,Punktemodus!$B$3,0),0)</f>
        <v>0</v>
      </c>
      <c r="BM37" s="340">
        <f>IF(E37=Spielplan!E37,IF(G37=Spielplan!G37,Punktemodus!$B$5,0),0)</f>
        <v>0</v>
      </c>
      <c r="BN37" s="340">
        <f>IF(E37=Spielplan!E37,Punktemodus!$B$7,0)</f>
        <v>1</v>
      </c>
      <c r="BO37" s="340">
        <f>IF(G37=Spielplan!G37,Punktemodus!$B$7,0)</f>
        <v>0</v>
      </c>
      <c r="BP37" s="341">
        <f>IF(Spielplan!E37="",0,SUM(BJ37:BO37))</f>
        <v>0</v>
      </c>
      <c r="BQ37" s="315"/>
      <c r="BR37" s="516"/>
      <c r="BS37" s="102" t="s">
        <v>196</v>
      </c>
      <c r="BT37" s="186" t="str">
        <f>BB68</f>
        <v>Frankreich</v>
      </c>
      <c r="BU37" s="185"/>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v>1</v>
      </c>
      <c r="F38" s="330" t="s">
        <v>12</v>
      </c>
      <c r="G38" s="329">
        <v>0</v>
      </c>
      <c r="H38" s="377" t="str">
        <f>H35</f>
        <v>Ukraine</v>
      </c>
      <c r="I38" s="378"/>
      <c r="J38" s="314"/>
      <c r="K38" s="314" t="s">
        <v>69</v>
      </c>
      <c r="L38" s="314">
        <f t="shared" si="13"/>
        <v>1</v>
      </c>
      <c r="M38" s="314">
        <f>IF($E38="",0,IF($E38&gt;$G38,3,IF($E38=G38,1,0)))</f>
        <v>3</v>
      </c>
      <c r="N38" s="314"/>
      <c r="O38" s="314"/>
      <c r="P38" s="314">
        <f>IF($G38="",0,IF($E38&gt;$G38,0,IF($E38=$G38,1,3)))</f>
        <v>0</v>
      </c>
      <c r="Q38" s="314">
        <f>E38</f>
        <v>1</v>
      </c>
      <c r="R38" s="314"/>
      <c r="S38" s="314"/>
      <c r="T38" s="314">
        <f>G38</f>
        <v>0</v>
      </c>
      <c r="U38" s="314">
        <f>G38</f>
        <v>0</v>
      </c>
      <c r="V38" s="314"/>
      <c r="W38" s="314"/>
      <c r="X38" s="314">
        <f>E38</f>
        <v>1</v>
      </c>
      <c r="Y38" s="314"/>
      <c r="Z38" s="314"/>
      <c r="AA38" s="314"/>
      <c r="AB38" s="314"/>
      <c r="AC38" s="314"/>
      <c r="AD38" s="314"/>
      <c r="AE38" s="314"/>
      <c r="AF38" s="314"/>
      <c r="AG38" s="237"/>
      <c r="AH38" s="237"/>
      <c r="AI38" s="237"/>
      <c r="AJ38" s="237"/>
      <c r="AK38" s="237"/>
      <c r="AL38" s="237"/>
      <c r="AM38" s="237"/>
      <c r="AN38" s="356">
        <f>SUM(AN34:AN37)</f>
        <v>11994</v>
      </c>
      <c r="AO38" s="357">
        <f>SUM(AO34:AO37)</f>
        <v>30180</v>
      </c>
      <c r="AP38" s="357">
        <f>SUM(AP34:AP37)</f>
        <v>2736</v>
      </c>
      <c r="AQ38" s="357">
        <f>SUM(AQ34:AQ37)</f>
        <v>21057</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0</v>
      </c>
      <c r="BL38" s="340">
        <f>IF(E38&lt;G38,IF(Spielplan!E38&lt;Spielplan!G38,Punktemodus!$B$3,0),0)</f>
        <v>0</v>
      </c>
      <c r="BM38" s="340">
        <f>IF(E38=Spielplan!E38,IF(G38=Spielplan!G38,Punktemodus!$B$5,0),0)</f>
        <v>0</v>
      </c>
      <c r="BN38" s="340">
        <f>IF(E38=Spielplan!E38,Punktemodus!$B$7,0)</f>
        <v>0</v>
      </c>
      <c r="BO38" s="340">
        <f>IF(G38=Spielplan!G38,Punktemodus!$B$7,0)</f>
        <v>1</v>
      </c>
      <c r="BP38" s="341">
        <f>IF(Spielplan!E38="",0,SUM(BJ38:BO38))</f>
        <v>0</v>
      </c>
      <c r="BQ38" s="314"/>
      <c r="BR38" s="516"/>
      <c r="BS38" s="508" t="s">
        <v>312</v>
      </c>
      <c r="BT38" s="182"/>
      <c r="BU38" s="182"/>
      <c r="BV38" s="314"/>
      <c r="BW38" s="314"/>
      <c r="BX38" s="314"/>
      <c r="BY38" s="314"/>
      <c r="BZ38" s="232" t="s">
        <v>382</v>
      </c>
      <c r="CA38" s="343" t="str">
        <f>IF(BV40="",BT41,BT40)</f>
        <v>Spanien</v>
      </c>
      <c r="CB38" s="344"/>
      <c r="CC38" s="329" t="s">
        <v>265</v>
      </c>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v>0</v>
      </c>
      <c r="F39" s="330" t="s">
        <v>12</v>
      </c>
      <c r="G39" s="329">
        <v>4</v>
      </c>
      <c r="H39" s="384" t="str">
        <f>C35</f>
        <v>Niederlande</v>
      </c>
      <c r="I39" s="385"/>
      <c r="J39" s="314"/>
      <c r="K39" s="314" t="s">
        <v>69</v>
      </c>
      <c r="L39" s="314">
        <f t="shared" si="13"/>
        <v>-1</v>
      </c>
      <c r="M39" s="314"/>
      <c r="N39" s="314">
        <f>IF($E39="",0,IF($E39&gt;$G39,3,IF($E39=$G39,1,0)))</f>
        <v>0</v>
      </c>
      <c r="O39" s="314">
        <f>IF($G39="",0,IF($E39&gt;$G39,0,IF($E39=$G39,1,3)))</f>
        <v>3</v>
      </c>
      <c r="P39" s="314"/>
      <c r="Q39" s="314"/>
      <c r="R39" s="314">
        <f>E39</f>
        <v>0</v>
      </c>
      <c r="S39" s="314">
        <f>G39</f>
        <v>4</v>
      </c>
      <c r="T39" s="314"/>
      <c r="U39" s="314"/>
      <c r="V39" s="314">
        <f>G39</f>
        <v>4</v>
      </c>
      <c r="W39" s="314">
        <f>E39</f>
        <v>0</v>
      </c>
      <c r="X39" s="314"/>
      <c r="Y39" s="314"/>
      <c r="Z39" s="314" t="s">
        <v>30</v>
      </c>
      <c r="AA39" s="314"/>
      <c r="AB39" s="314"/>
      <c r="AC39" s="314"/>
      <c r="AD39" s="314"/>
      <c r="AE39" s="314"/>
      <c r="AF39" s="314"/>
      <c r="AG39" s="237" t="b">
        <f>OR(AG34=AG35,AG34=AG36,AG34=AG37,AG35=AG36,AG35=AG37,AG36=AG37)</f>
        <v>0</v>
      </c>
      <c r="AH39" s="237"/>
      <c r="AI39" s="237"/>
      <c r="AJ39" s="237"/>
      <c r="AK39" s="237"/>
      <c r="AL39" s="237"/>
      <c r="AM39" s="237"/>
      <c r="AN39" s="237" t="s">
        <v>34</v>
      </c>
      <c r="AO39" s="237"/>
      <c r="AP39" s="237"/>
      <c r="AQ39" s="237"/>
      <c r="AR39" s="237" t="b">
        <f>OR(AR34=AR35,AR34=AR36,AR34=AR37,AR35=AR36,AR35=AR37,AR36=AR37)</f>
        <v>0</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0</v>
      </c>
      <c r="BL39" s="340">
        <f>IF(E39&lt;G39,IF(Spielplan!E39&lt;Spielplan!G39,Punktemodus!$B$3,0),0)</f>
        <v>0</v>
      </c>
      <c r="BM39" s="340">
        <f>IF(E39=Spielplan!E39,IF(G39=Spielplan!G39,Punktemodus!$B$5,0),0)</f>
        <v>0</v>
      </c>
      <c r="BN39" s="340">
        <f>IF(E39=Spielplan!E39,Punktemodus!$B$7,0)</f>
        <v>1</v>
      </c>
      <c r="BO39" s="340">
        <f>IF(G39=Spielplan!G39,Punktemodus!$B$7,0)</f>
        <v>0</v>
      </c>
      <c r="BP39" s="341">
        <f>IF(Spielplan!E39="",0,SUM(BJ39:BO39))</f>
        <v>0</v>
      </c>
      <c r="BQ39" s="314"/>
      <c r="BR39" s="516"/>
      <c r="BS39" s="182"/>
      <c r="BT39" s="182"/>
      <c r="BU39" s="182"/>
      <c r="BV39" s="314"/>
      <c r="BW39" s="314"/>
      <c r="BX39" s="314"/>
      <c r="BY39" s="314"/>
      <c r="BZ39" s="232" t="s">
        <v>383</v>
      </c>
      <c r="CA39" s="343" t="str">
        <f>IF(BV36="",BT37,BT36)</f>
        <v>England</v>
      </c>
      <c r="CB39" s="344"/>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21">SUM(M34:M39)</f>
        <v>6</v>
      </c>
      <c r="N40" s="314">
        <f t="shared" si="21"/>
        <v>0</v>
      </c>
      <c r="O40" s="314">
        <f t="shared" si="21"/>
        <v>9</v>
      </c>
      <c r="P40" s="314">
        <f t="shared" si="21"/>
        <v>3</v>
      </c>
      <c r="Q40" s="314">
        <f t="shared" si="21"/>
        <v>2</v>
      </c>
      <c r="R40" s="314">
        <f t="shared" si="21"/>
        <v>0</v>
      </c>
      <c r="S40" s="314">
        <f t="shared" si="21"/>
        <v>8</v>
      </c>
      <c r="T40" s="314">
        <f t="shared" si="21"/>
        <v>1</v>
      </c>
      <c r="U40" s="314">
        <f t="shared" si="21"/>
        <v>2</v>
      </c>
      <c r="V40" s="314">
        <f t="shared" si="21"/>
        <v>6</v>
      </c>
      <c r="W40" s="314">
        <f t="shared" si="21"/>
        <v>0</v>
      </c>
      <c r="X40" s="314">
        <f t="shared" si="21"/>
        <v>3</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186" t="str">
        <f>BB56</f>
        <v>Spanien</v>
      </c>
      <c r="BU40" s="185"/>
      <c r="BV40" s="329" t="s">
        <v>265</v>
      </c>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str">
        <f>"3"&amp;BD89</f>
        <v>3D</v>
      </c>
      <c r="BT41" s="186" t="str">
        <f>BB89</f>
        <v>Tschechien</v>
      </c>
      <c r="BU41" s="185"/>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v>2</v>
      </c>
      <c r="F45" s="330" t="s">
        <v>12</v>
      </c>
      <c r="G45" s="329">
        <v>1</v>
      </c>
      <c r="H45" s="390" t="str">
        <f>Spielplan!$H$45</f>
        <v>Kroatien</v>
      </c>
      <c r="I45" s="391"/>
      <c r="J45" s="314"/>
      <c r="K45" s="314" t="s">
        <v>70</v>
      </c>
      <c r="L45" s="314">
        <f t="shared" ref="L45:L50" si="22">IF(E45-G45&gt;0,1,IF(G45=E45,0,-1))</f>
        <v>1</v>
      </c>
      <c r="M45" s="314">
        <f>IF($E45="",0,IF($E45&gt;$G45,3,IF($E45=G45,1,0)))</f>
        <v>3</v>
      </c>
      <c r="N45" s="314">
        <f>IF($G45="",0,IF($E45&gt;$G45,0,IF($E45=G45,1,3)))</f>
        <v>0</v>
      </c>
      <c r="O45" s="314"/>
      <c r="P45" s="314"/>
      <c r="Q45" s="314">
        <f>E45</f>
        <v>2</v>
      </c>
      <c r="R45" s="314">
        <f>G45</f>
        <v>1</v>
      </c>
      <c r="S45" s="314"/>
      <c r="T45" s="314"/>
      <c r="U45" s="314">
        <f>G45</f>
        <v>1</v>
      </c>
      <c r="V45" s="314">
        <f>E45</f>
        <v>2</v>
      </c>
      <c r="W45" s="314"/>
      <c r="X45" s="314"/>
      <c r="Y45" s="314"/>
      <c r="Z45" s="314">
        <f>M51</f>
        <v>9</v>
      </c>
      <c r="AA45" s="314">
        <f>Q51</f>
        <v>7</v>
      </c>
      <c r="AB45" s="314">
        <f>U51</f>
        <v>1</v>
      </c>
      <c r="AC45" s="314">
        <f>AA45-AB45</f>
        <v>6</v>
      </c>
      <c r="AD45" s="314">
        <f>IF(Z45&gt;Z46,-1,0)</f>
        <v>-1</v>
      </c>
      <c r="AE45" s="314">
        <f>IF(Z45&gt;Z47,-1,0)</f>
        <v>-1</v>
      </c>
      <c r="AF45" s="314">
        <f>IF(Z45&gt;Z48,-1,0)</f>
        <v>-1</v>
      </c>
      <c r="AG45" s="331">
        <f>10000-(AJ45*1000+AM45*10+AK45)</f>
        <v>933</v>
      </c>
      <c r="AH45" s="332">
        <f>RANK(AG45,AG45:AG48,1)</f>
        <v>1</v>
      </c>
      <c r="AI45" s="237" t="str">
        <f>C45</f>
        <v>England</v>
      </c>
      <c r="AJ45" s="237">
        <f t="shared" ref="AJ45:AJ48" si="23">Z45</f>
        <v>9</v>
      </c>
      <c r="AK45" s="237">
        <f t="shared" ref="AK45:AK48" si="24">AA45</f>
        <v>7</v>
      </c>
      <c r="AL45" s="237">
        <f t="shared" ref="AL45:AL48" si="25">AB45</f>
        <v>1</v>
      </c>
      <c r="AM45" s="237">
        <f>AK45-AL45</f>
        <v>6</v>
      </c>
      <c r="AN45" s="333"/>
      <c r="AO45" s="331">
        <f>IF(Z46&lt;&gt;Z45,AG46,IF(G45&gt;E45,AG46-2000,AG46))</f>
        <v>3985</v>
      </c>
      <c r="AP45" s="331">
        <f>IF(Z47&lt;&gt;Z45,AG47,IF(G47&gt;E47,AG47-2000,AG47))</f>
        <v>10049</v>
      </c>
      <c r="AQ45" s="331">
        <f>IF(Z48&lt;&gt;Z45,AG48,IF(G49&gt;E49,AG48-2000,AG48))</f>
        <v>7018</v>
      </c>
      <c r="AR45" s="334">
        <f>AN49</f>
        <v>2799</v>
      </c>
      <c r="AS45" s="332">
        <f>RANK(AR45,AR45:AR48,1)</f>
        <v>1</v>
      </c>
      <c r="AT45" s="237" t="str">
        <f t="shared" ref="AT45:AT48" si="26">AI45</f>
        <v>England</v>
      </c>
      <c r="AU45" s="237">
        <f t="shared" ref="AU45:AU48" si="27">AJ45</f>
        <v>9</v>
      </c>
      <c r="AV45" s="237">
        <f t="shared" ref="AV45:AV48" si="28">AK45</f>
        <v>7</v>
      </c>
      <c r="AW45" s="237">
        <f t="shared" ref="AW45:AW48" si="29">AL45</f>
        <v>1</v>
      </c>
      <c r="AX45" s="314"/>
      <c r="AY45" s="314"/>
      <c r="AZ45" s="314"/>
      <c r="BA45" s="392">
        <v>1</v>
      </c>
      <c r="BB45" s="390" t="str">
        <f>VLOOKUP(1,AS45:AT48,2,FALSE)</f>
        <v>England</v>
      </c>
      <c r="BC45" s="391"/>
      <c r="BD45" s="393">
        <f>VLOOKUP(1,AS45:AW48,3,FALSE)</f>
        <v>9</v>
      </c>
      <c r="BE45" s="394">
        <f>VLOOKUP(1,AS45:AW48,4,FALSE)</f>
        <v>7</v>
      </c>
      <c r="BF45" s="330" t="s">
        <v>12</v>
      </c>
      <c r="BG45" s="394">
        <f>VLOOKUP(1,AS45:AW48,5,FALSE)</f>
        <v>1</v>
      </c>
      <c r="BH45" s="395" t="s">
        <v>24</v>
      </c>
      <c r="BI45" s="315"/>
      <c r="BJ45" s="340">
        <f>IF(E45&gt;G45,IF(Spielplan!E45&gt;Spielplan!G45,Punktemodus!$B$3,0),0)</f>
        <v>0</v>
      </c>
      <c r="BK45" s="340">
        <f>IF(E45=G45,IF(Spielplan!E45=Spielplan!G45,Punktemodus!$B$3,0),0)</f>
        <v>0</v>
      </c>
      <c r="BL45" s="340">
        <f>IF(E45&lt;G45,IF(Spielplan!E45&lt;Spielplan!G45,Punktemodus!$B$3,0),0)</f>
        <v>0</v>
      </c>
      <c r="BM45" s="340">
        <f>IF(E45=Spielplan!E45,IF(G45=Spielplan!G45,Punktemodus!$B$5,0),0)</f>
        <v>0</v>
      </c>
      <c r="BN45" s="340">
        <f>IF(E45=Spielplan!E45,Punktemodus!$B$7,0)</f>
        <v>0</v>
      </c>
      <c r="BO45" s="340">
        <f>IF(G45=Spielplan!G45,Punktemodus!$B$7,0)</f>
        <v>0</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v>0</v>
      </c>
      <c r="F46" s="330" t="s">
        <v>12</v>
      </c>
      <c r="G46" s="329">
        <v>1</v>
      </c>
      <c r="H46" s="396" t="str">
        <f>Spielplan!$H$46</f>
        <v>Tschechien</v>
      </c>
      <c r="I46" s="397"/>
      <c r="J46" s="314"/>
      <c r="K46" s="314" t="s">
        <v>71</v>
      </c>
      <c r="L46" s="314">
        <f t="shared" si="22"/>
        <v>-1</v>
      </c>
      <c r="M46" s="314"/>
      <c r="N46" s="314"/>
      <c r="O46" s="314">
        <f>IF($E46="",0,IF($E46&gt;$G46,3,IF($E46=$G46,1,0)))</f>
        <v>0</v>
      </c>
      <c r="P46" s="314">
        <f>IF($G46="",0,IF($E46&gt;$G46,0,IF($E46=$G46,1,3)))</f>
        <v>3</v>
      </c>
      <c r="Q46" s="314"/>
      <c r="R46" s="314"/>
      <c r="S46" s="314">
        <f>E46</f>
        <v>0</v>
      </c>
      <c r="T46" s="314">
        <f>G46</f>
        <v>1</v>
      </c>
      <c r="U46" s="314"/>
      <c r="V46" s="314"/>
      <c r="W46" s="314">
        <f>G46</f>
        <v>1</v>
      </c>
      <c r="X46" s="314">
        <f>E46</f>
        <v>0</v>
      </c>
      <c r="Y46" s="314"/>
      <c r="Z46" s="314">
        <f>N51</f>
        <v>6</v>
      </c>
      <c r="AA46" s="314">
        <f>R51</f>
        <v>5</v>
      </c>
      <c r="AB46" s="314">
        <f>V51</f>
        <v>4</v>
      </c>
      <c r="AC46" s="314">
        <f>AA46-AB46</f>
        <v>1</v>
      </c>
      <c r="AD46" s="314">
        <f>IF(Z46&gt;Z45,-1,0)</f>
        <v>0</v>
      </c>
      <c r="AE46" s="314">
        <f>IF(Z46&gt;Z47,-1,0)</f>
        <v>-1</v>
      </c>
      <c r="AF46" s="314">
        <f>IF(Z46&gt;Z48,-1,0)</f>
        <v>-1</v>
      </c>
      <c r="AG46" s="331">
        <f>10000-(AJ46*1000+AM46*10+AK46)</f>
        <v>3985</v>
      </c>
      <c r="AH46" s="332">
        <f>RANK(AG46,AG45:AG48,1)</f>
        <v>2</v>
      </c>
      <c r="AI46" s="237" t="str">
        <f>H45</f>
        <v>Kroatien</v>
      </c>
      <c r="AJ46" s="237">
        <f t="shared" si="23"/>
        <v>6</v>
      </c>
      <c r="AK46" s="237">
        <f t="shared" si="24"/>
        <v>5</v>
      </c>
      <c r="AL46" s="237">
        <f t="shared" si="25"/>
        <v>4</v>
      </c>
      <c r="AM46" s="237">
        <f>AK46-AL46</f>
        <v>1</v>
      </c>
      <c r="AN46" s="331">
        <f>IF(Z45&lt;&gt;Z46,AG45,IF(E45&gt;G45,AG45-2000,AG45))</f>
        <v>933</v>
      </c>
      <c r="AO46" s="333"/>
      <c r="AP46" s="331">
        <f>IF(Z46&lt;&gt;Z47,AG47,IF(G50&gt;E50,AG47-2000,AG47))</f>
        <v>10049</v>
      </c>
      <c r="AQ46" s="331">
        <f>IF(Z48&lt;&gt;Z46,AG48,IF(G48&gt;E48,AG48-2000,AG48))</f>
        <v>7018</v>
      </c>
      <c r="AR46" s="347">
        <f>AO49</f>
        <v>11955</v>
      </c>
      <c r="AS46" s="332">
        <f>RANK(AR46,AR45:AR48,1)</f>
        <v>2</v>
      </c>
      <c r="AT46" s="237" t="str">
        <f t="shared" si="26"/>
        <v>Kroatien</v>
      </c>
      <c r="AU46" s="237">
        <f t="shared" si="27"/>
        <v>6</v>
      </c>
      <c r="AV46" s="237">
        <f t="shared" si="28"/>
        <v>5</v>
      </c>
      <c r="AW46" s="237">
        <f t="shared" si="29"/>
        <v>4</v>
      </c>
      <c r="AX46" s="314"/>
      <c r="AY46" s="314"/>
      <c r="AZ46" s="314"/>
      <c r="BA46" s="392">
        <v>2</v>
      </c>
      <c r="BB46" s="390" t="str">
        <f>VLOOKUP(2,AS45:AT48,2,FALSE)</f>
        <v>Kroatien</v>
      </c>
      <c r="BC46" s="391"/>
      <c r="BD46" s="393">
        <f>VLOOKUP(2,AS45:AW48,3,FALSE)</f>
        <v>6</v>
      </c>
      <c r="BE46" s="394">
        <f>VLOOKUP(2,AS45:AW48,4,FALSE)</f>
        <v>5</v>
      </c>
      <c r="BF46" s="330" t="s">
        <v>12</v>
      </c>
      <c r="BG46" s="394">
        <f>VLOOKUP(2,AS45:AW48,5,FALSE)</f>
        <v>4</v>
      </c>
      <c r="BH46" s="395" t="s">
        <v>25</v>
      </c>
      <c r="BI46" s="315"/>
      <c r="BJ46" s="340">
        <f>IF(E46&gt;G46,IF(Spielplan!E46&gt;Spielplan!G46,Punktemodus!$B$3,0),0)</f>
        <v>0</v>
      </c>
      <c r="BK46" s="340">
        <f>IF(E46=G46,IF(Spielplan!E46=Spielplan!G46,Punktemodus!$B$3,0),0)</f>
        <v>0</v>
      </c>
      <c r="BL46" s="340">
        <f>IF(E46&lt;G46,IF(Spielplan!E46&lt;Spielplan!G46,Punktemodus!$B$3,0),0)</f>
        <v>0</v>
      </c>
      <c r="BM46" s="340">
        <f>IF(E46=Spielplan!E46,IF(G46=Spielplan!G46,Punktemodus!$B$5,0),0)</f>
        <v>0</v>
      </c>
      <c r="BN46" s="340">
        <f>IF(E46=Spielplan!E46,Punktemodus!$B$7,0)</f>
        <v>1</v>
      </c>
      <c r="BO46" s="340">
        <f>IF(G46=Spielplan!G46,Punktemodus!$B$7,0)</f>
        <v>0</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v>3</v>
      </c>
      <c r="F47" s="330" t="s">
        <v>12</v>
      </c>
      <c r="G47" s="329">
        <v>0</v>
      </c>
      <c r="H47" s="390" t="str">
        <f>C46</f>
        <v>Bosnien</v>
      </c>
      <c r="I47" s="391"/>
      <c r="J47" s="314"/>
      <c r="K47" s="314" t="s">
        <v>72</v>
      </c>
      <c r="L47" s="314">
        <f t="shared" si="22"/>
        <v>1</v>
      </c>
      <c r="M47" s="314">
        <f>IF($E47="",0,IF($E47&gt;$G47,3,IF($E47=G47,1,0)))</f>
        <v>3</v>
      </c>
      <c r="N47" s="314"/>
      <c r="O47" s="314">
        <f>IF($G47="",0,IF($E47&gt;$G47,0,IF($E47=$G47,1,3)))</f>
        <v>0</v>
      </c>
      <c r="P47" s="314"/>
      <c r="Q47" s="314">
        <f>E47</f>
        <v>3</v>
      </c>
      <c r="R47" s="314"/>
      <c r="S47" s="314">
        <f>G47</f>
        <v>0</v>
      </c>
      <c r="T47" s="314"/>
      <c r="U47" s="314">
        <f>G47</f>
        <v>0</v>
      </c>
      <c r="V47" s="314"/>
      <c r="W47" s="314">
        <f>E47</f>
        <v>3</v>
      </c>
      <c r="X47" s="314"/>
      <c r="Y47" s="314"/>
      <c r="Z47" s="314">
        <f>O51</f>
        <v>0</v>
      </c>
      <c r="AA47" s="314">
        <f>S51</f>
        <v>1</v>
      </c>
      <c r="AB47" s="314">
        <f>W51</f>
        <v>6</v>
      </c>
      <c r="AC47" s="314">
        <f>AA47-AB47</f>
        <v>-5</v>
      </c>
      <c r="AD47" s="314">
        <f>IF(Z47&gt;Z45,-1,0)</f>
        <v>0</v>
      </c>
      <c r="AE47" s="314">
        <f>IF(Z47&gt;Z46,-1,0)</f>
        <v>0</v>
      </c>
      <c r="AF47" s="314">
        <f>IF(Z47&gt;Z48,-1,0)</f>
        <v>0</v>
      </c>
      <c r="AG47" s="331">
        <f>10000-(AJ47*1000+AM47*10+AK47)</f>
        <v>10049</v>
      </c>
      <c r="AH47" s="332">
        <f>RANK(AG47,AG45:AG48,1)</f>
        <v>4</v>
      </c>
      <c r="AI47" s="237" t="str">
        <f>C46</f>
        <v>Bosnien</v>
      </c>
      <c r="AJ47" s="237">
        <f t="shared" si="23"/>
        <v>0</v>
      </c>
      <c r="AK47" s="237">
        <f t="shared" si="24"/>
        <v>1</v>
      </c>
      <c r="AL47" s="237">
        <f t="shared" si="25"/>
        <v>6</v>
      </c>
      <c r="AM47" s="237">
        <f>AK47-AL47</f>
        <v>-5</v>
      </c>
      <c r="AN47" s="331">
        <f>IF(Z45&lt;&gt;Z47,AG45,IF(E47&gt;G47,AG45-2000,AG45))</f>
        <v>933</v>
      </c>
      <c r="AO47" s="331">
        <f>IF(Z46&lt;&gt;Z47,AG46,IF(E50&gt;G50,AG46-2000,AG46))</f>
        <v>3985</v>
      </c>
      <c r="AP47" s="333"/>
      <c r="AQ47" s="331">
        <f>IF(Z48&lt;&gt;Z47,AG48,IF(G46&gt;E46,AG48-2000,AG48))</f>
        <v>7018</v>
      </c>
      <c r="AR47" s="347">
        <f>AP49</f>
        <v>30147</v>
      </c>
      <c r="AS47" s="332">
        <f>RANK(AR47,AR45:AR48,1)</f>
        <v>4</v>
      </c>
      <c r="AT47" s="237" t="str">
        <f t="shared" si="26"/>
        <v>Bosnien</v>
      </c>
      <c r="AU47" s="237">
        <f t="shared" si="27"/>
        <v>0</v>
      </c>
      <c r="AV47" s="237">
        <f t="shared" si="28"/>
        <v>1</v>
      </c>
      <c r="AW47" s="237">
        <f t="shared" si="29"/>
        <v>6</v>
      </c>
      <c r="AX47" s="314"/>
      <c r="AY47" s="314"/>
      <c r="AZ47" s="314"/>
      <c r="BA47" s="349">
        <v>3</v>
      </c>
      <c r="BB47" s="350" t="str">
        <f>VLOOKUP(3,AS45:AT48,2,FALSE)</f>
        <v>Tschechien</v>
      </c>
      <c r="BC47" s="344"/>
      <c r="BD47" s="351">
        <f>VLOOKUP(3,AS45:AW48,3,FALSE)</f>
        <v>3</v>
      </c>
      <c r="BE47" s="351">
        <f>VLOOKUP(3,AS45:AW48,4,FALSE)</f>
        <v>2</v>
      </c>
      <c r="BF47" s="330" t="s">
        <v>12</v>
      </c>
      <c r="BG47" s="351">
        <f>VLOOKUP(3,AS45:AW48,5,FALSE)</f>
        <v>4</v>
      </c>
      <c r="BH47" s="314"/>
      <c r="BI47" s="314"/>
      <c r="BJ47" s="340">
        <f>IF(E47&gt;G47,IF(Spielplan!E47&gt;Spielplan!G47,Punktemodus!$B$3,0),0)</f>
        <v>0</v>
      </c>
      <c r="BK47" s="340">
        <f>IF(E47=G47,IF(Spielplan!E47=Spielplan!G47,Punktemodus!$B$3,0),0)</f>
        <v>0</v>
      </c>
      <c r="BL47" s="340">
        <f>IF(E47&lt;G47,IF(Spielplan!E47&lt;Spielplan!G47,Punktemodus!$B$3,0),0)</f>
        <v>0</v>
      </c>
      <c r="BM47" s="340">
        <f>IF(E47=Spielplan!E47,IF(G47=Spielplan!G47,Punktemodus!$B$5,0),0)</f>
        <v>0</v>
      </c>
      <c r="BN47" s="340">
        <f>IF(E47=Spielplan!E47,Punktemodus!$B$7,0)</f>
        <v>0</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v>2</v>
      </c>
      <c r="F48" s="330" t="s">
        <v>12</v>
      </c>
      <c r="G48" s="329">
        <v>1</v>
      </c>
      <c r="H48" s="396" t="str">
        <f>H46</f>
        <v>Tschechien</v>
      </c>
      <c r="I48" s="397"/>
      <c r="J48" s="314"/>
      <c r="K48" s="314" t="s">
        <v>73</v>
      </c>
      <c r="L48" s="314">
        <f t="shared" si="22"/>
        <v>1</v>
      </c>
      <c r="M48" s="314"/>
      <c r="N48" s="314">
        <f>IF($E48="",0,IF($E48&gt;$G48,3,IF($E48=$G48,1,0)))</f>
        <v>3</v>
      </c>
      <c r="O48" s="314"/>
      <c r="P48" s="314">
        <f>IF($G48="",0,IF($E48&gt;$G48,0,IF($E48=$G48,1,3)))</f>
        <v>0</v>
      </c>
      <c r="Q48" s="314"/>
      <c r="R48" s="314">
        <f>E48</f>
        <v>2</v>
      </c>
      <c r="S48" s="314"/>
      <c r="T48" s="314">
        <f>G48</f>
        <v>1</v>
      </c>
      <c r="U48" s="314"/>
      <c r="V48" s="314">
        <f>G48</f>
        <v>1</v>
      </c>
      <c r="W48" s="314"/>
      <c r="X48" s="314">
        <f>E48</f>
        <v>2</v>
      </c>
      <c r="Y48" s="314"/>
      <c r="Z48" s="314">
        <f>P51</f>
        <v>3</v>
      </c>
      <c r="AA48" s="314">
        <f>T51</f>
        <v>2</v>
      </c>
      <c r="AB48" s="314">
        <f>X51</f>
        <v>4</v>
      </c>
      <c r="AC48" s="314">
        <f>AA48-AB48</f>
        <v>-2</v>
      </c>
      <c r="AD48" s="314">
        <f>IF(Z48&gt;Z45,-1,0)</f>
        <v>0</v>
      </c>
      <c r="AE48" s="314">
        <f>IF(Z48&gt;Z46,-1,0)</f>
        <v>0</v>
      </c>
      <c r="AF48" s="314">
        <f>IF(Z48&gt;Z47,-1,0)</f>
        <v>-1</v>
      </c>
      <c r="AG48" s="331">
        <f>10000-(AJ48*1000+AM48*10+AK48)</f>
        <v>7018</v>
      </c>
      <c r="AH48" s="332">
        <f>RANK(AG48,AG45:AG48,1)</f>
        <v>3</v>
      </c>
      <c r="AI48" s="237" t="str">
        <f>H46</f>
        <v>Tschechien</v>
      </c>
      <c r="AJ48" s="237">
        <f t="shared" si="23"/>
        <v>3</v>
      </c>
      <c r="AK48" s="237">
        <f t="shared" si="24"/>
        <v>2</v>
      </c>
      <c r="AL48" s="237">
        <f t="shared" si="25"/>
        <v>4</v>
      </c>
      <c r="AM48" s="237">
        <f>AK48-AL48</f>
        <v>-2</v>
      </c>
      <c r="AN48" s="331">
        <f>IF(Z45&lt;&gt;Z48,AG45,IF(E49&gt;G49,AG45-2000,AG45))</f>
        <v>933</v>
      </c>
      <c r="AO48" s="331">
        <f>IF(Z46&lt;&gt;Z48,AG46,IF(E48&gt;G48,AG46-2000,AG46))</f>
        <v>3985</v>
      </c>
      <c r="AP48" s="331">
        <f>IF(Z47&lt;&gt;Z48,AG47,IF(E46&gt;G46,AG47-2000,AG47))</f>
        <v>10049</v>
      </c>
      <c r="AQ48" s="333"/>
      <c r="AR48" s="347">
        <f>AQ49</f>
        <v>21054</v>
      </c>
      <c r="AS48" s="332">
        <f>RANK(AR48,AR45:AR48,1)</f>
        <v>3</v>
      </c>
      <c r="AT48" s="237" t="str">
        <f t="shared" si="26"/>
        <v>Tschechien</v>
      </c>
      <c r="AU48" s="237">
        <f t="shared" si="27"/>
        <v>3</v>
      </c>
      <c r="AV48" s="237">
        <f t="shared" si="28"/>
        <v>2</v>
      </c>
      <c r="AW48" s="237">
        <f t="shared" si="29"/>
        <v>4</v>
      </c>
      <c r="AX48" s="314"/>
      <c r="AY48" s="314"/>
      <c r="AZ48" s="314"/>
      <c r="BA48" s="352">
        <v>4</v>
      </c>
      <c r="BB48" s="353" t="str">
        <f>VLOOKUP(4,AS45:AT48,2,FALSE)</f>
        <v>Bosnien</v>
      </c>
      <c r="BC48" s="354"/>
      <c r="BD48" s="355">
        <f>VLOOKUP(4,AS45:AW48,3,FALSE)</f>
        <v>0</v>
      </c>
      <c r="BE48" s="355">
        <f>VLOOKUP(4,AS45:AW48,4,FALSE)</f>
        <v>1</v>
      </c>
      <c r="BF48" s="330" t="s">
        <v>12</v>
      </c>
      <c r="BG48" s="355">
        <f>VLOOKUP(4,AS45:AW48,5,FALSE)</f>
        <v>6</v>
      </c>
      <c r="BH48" s="314"/>
      <c r="BI48" s="314"/>
      <c r="BJ48" s="340">
        <f>IF(E48&gt;G48,IF(Spielplan!E48&gt;Spielplan!G48,Punktemodus!$B$3,0),0)</f>
        <v>0</v>
      </c>
      <c r="BK48" s="340">
        <f>IF(E48=G48,IF(Spielplan!E48=Spielplan!G48,Punktemodus!$B$3,0),0)</f>
        <v>0</v>
      </c>
      <c r="BL48" s="340">
        <f>IF(E48&lt;G48,IF(Spielplan!E48&lt;Spielplan!G48,Punktemodus!$B$3,0),0)</f>
        <v>0</v>
      </c>
      <c r="BM48" s="340">
        <f>IF(E48=Spielplan!E48,IF(G48=Spielplan!G48,Punktemodus!$B$5,0),0)</f>
        <v>0</v>
      </c>
      <c r="BN48" s="340">
        <f>IF(E48=Spielplan!E48,Punktemodus!$B$7,0)</f>
        <v>0</v>
      </c>
      <c r="BO48" s="340">
        <f>IF(G48=Spielplan!G48,Punktemodus!$B$7,0)</f>
        <v>0</v>
      </c>
      <c r="BP48" s="341">
        <f>IF(Spielplan!E48="",0,SUM(BJ48:BO48))</f>
        <v>0</v>
      </c>
      <c r="BQ48" s="315"/>
      <c r="BR48" s="521"/>
      <c r="BS48" s="342" t="str">
        <f>Spielplan!$BK$12</f>
        <v>2A</v>
      </c>
      <c r="BT48" s="400" t="e">
        <f>Spielplan!$BL$12</f>
        <v>#N/A</v>
      </c>
      <c r="BU48" s="401"/>
      <c r="BV48" s="402">
        <f>Spielplan!$BN$12</f>
        <v>0</v>
      </c>
      <c r="BW48" s="403"/>
      <c r="BX48" s="404">
        <f>COUNTIF($BT$12:$BT$41,BT48)*(Punktemodus!$B$11)</f>
        <v>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v>2</v>
      </c>
      <c r="F49" s="330" t="s">
        <v>12</v>
      </c>
      <c r="G49" s="329">
        <v>0</v>
      </c>
      <c r="H49" s="390" t="str">
        <f>H46</f>
        <v>Tschechien</v>
      </c>
      <c r="I49" s="391"/>
      <c r="J49" s="314"/>
      <c r="K49" s="314" t="s">
        <v>74</v>
      </c>
      <c r="L49" s="314">
        <f t="shared" si="22"/>
        <v>1</v>
      </c>
      <c r="M49" s="314">
        <f>IF($E49="",0,IF($E49&gt;$G49,3,IF($E49=G49,1,0)))</f>
        <v>3</v>
      </c>
      <c r="N49" s="314"/>
      <c r="O49" s="314"/>
      <c r="P49" s="314">
        <f>IF($G49="",0,IF($E49&gt;$G49,0,IF($E49=$G49,1,3)))</f>
        <v>0</v>
      </c>
      <c r="Q49" s="314">
        <f>E49</f>
        <v>2</v>
      </c>
      <c r="R49" s="314"/>
      <c r="S49" s="314"/>
      <c r="T49" s="314">
        <f>G49</f>
        <v>0</v>
      </c>
      <c r="U49" s="314">
        <f>G49</f>
        <v>0</v>
      </c>
      <c r="V49" s="314"/>
      <c r="W49" s="314"/>
      <c r="X49" s="314">
        <f>E49</f>
        <v>2</v>
      </c>
      <c r="Y49" s="314"/>
      <c r="Z49" s="314"/>
      <c r="AA49" s="314"/>
      <c r="AB49" s="314"/>
      <c r="AC49" s="314"/>
      <c r="AD49" s="314"/>
      <c r="AE49" s="314"/>
      <c r="AF49" s="314"/>
      <c r="AG49" s="237"/>
      <c r="AH49" s="237"/>
      <c r="AI49" s="237"/>
      <c r="AJ49" s="237"/>
      <c r="AK49" s="237"/>
      <c r="AL49" s="237"/>
      <c r="AM49" s="237"/>
      <c r="AN49" s="356">
        <f>SUM(AN45:AN48)</f>
        <v>2799</v>
      </c>
      <c r="AO49" s="357">
        <f>SUM(AO45:AO48)</f>
        <v>11955</v>
      </c>
      <c r="AP49" s="357">
        <f>SUM(AP45:AP48)</f>
        <v>30147</v>
      </c>
      <c r="AQ49" s="357">
        <f>SUM(AQ45:AQ48)</f>
        <v>21054</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0</v>
      </c>
      <c r="BL49" s="340">
        <f>IF(E49&lt;G49,IF(Spielplan!E49&lt;Spielplan!G49,Punktemodus!$B$3,0),0)</f>
        <v>0</v>
      </c>
      <c r="BM49" s="340">
        <f>IF(E49=Spielplan!E49,IF(G49=Spielplan!G49,Punktemodus!$B$5,0),0)</f>
        <v>0</v>
      </c>
      <c r="BN49" s="340">
        <f>IF(E49=Spielplan!E49,Punktemodus!$B$7,0)</f>
        <v>0</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v>2</v>
      </c>
      <c r="F50" s="330" t="s">
        <v>12</v>
      </c>
      <c r="G50" s="329">
        <v>1</v>
      </c>
      <c r="H50" s="396" t="str">
        <f>C46</f>
        <v>Bosnien</v>
      </c>
      <c r="I50" s="397"/>
      <c r="J50" s="314"/>
      <c r="K50" s="314" t="s">
        <v>74</v>
      </c>
      <c r="L50" s="314">
        <f t="shared" si="22"/>
        <v>1</v>
      </c>
      <c r="M50" s="314"/>
      <c r="N50" s="314">
        <f>IF($E50="",0,IF($E50&gt;$G50,3,IF($E50=$G50,1,0)))</f>
        <v>3</v>
      </c>
      <c r="O50" s="314">
        <f>IF($G50="",0,IF($E50&gt;$G50,0,IF($E50=$G50,1,3)))</f>
        <v>0</v>
      </c>
      <c r="P50" s="314"/>
      <c r="Q50" s="314"/>
      <c r="R50" s="314">
        <f>E50</f>
        <v>2</v>
      </c>
      <c r="S50" s="314">
        <f>G50</f>
        <v>1</v>
      </c>
      <c r="T50" s="314"/>
      <c r="U50" s="314"/>
      <c r="V50" s="314">
        <f>G50</f>
        <v>1</v>
      </c>
      <c r="W50" s="314">
        <f>E50</f>
        <v>2</v>
      </c>
      <c r="X50" s="314"/>
      <c r="Y50" s="314"/>
      <c r="Z50" s="314" t="s">
        <v>30</v>
      </c>
      <c r="AA50" s="314"/>
      <c r="AB50" s="314"/>
      <c r="AC50" s="314"/>
      <c r="AD50" s="314"/>
      <c r="AE50" s="314"/>
      <c r="AF50" s="314"/>
      <c r="AG50" s="237" t="b">
        <f>OR(AG45=AG46,AG45=AG47,AG45=AG48,AG46=AG47,AG46=AG48,AG47=AG48)</f>
        <v>0</v>
      </c>
      <c r="AH50" s="237"/>
      <c r="AI50" s="237"/>
      <c r="AJ50" s="237"/>
      <c r="AK50" s="237"/>
      <c r="AL50" s="237"/>
      <c r="AM50" s="237"/>
      <c r="AN50" s="237" t="s">
        <v>34</v>
      </c>
      <c r="AO50" s="237"/>
      <c r="AP50" s="237"/>
      <c r="AQ50" s="237"/>
      <c r="AR50" s="237" t="b">
        <f>OR(AR45=AR46,AR45=AR47,AR45=AR48,AR46=AR47,AR46=AR48,AR47=AR48)</f>
        <v>0</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0</v>
      </c>
      <c r="BL50" s="340">
        <f>IF(E50&lt;G50,IF(Spielplan!E50&lt;Spielplan!G50,Punktemodus!$B$3,0),0)</f>
        <v>0</v>
      </c>
      <c r="BM50" s="340">
        <f>IF(E50=Spielplan!E50,IF(G50=Spielplan!G50,Punktemodus!$B$5,0),0)</f>
        <v>0</v>
      </c>
      <c r="BN50" s="340">
        <f>IF(E50=Spielplan!E50,Punktemodus!$B$7,0)</f>
        <v>0</v>
      </c>
      <c r="BO50" s="340">
        <f>IF(G50=Spielplan!G50,Punktemodus!$B$7,0)</f>
        <v>0</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30">SUM(M45:M50)</f>
        <v>9</v>
      </c>
      <c r="N51" s="314">
        <f t="shared" si="30"/>
        <v>6</v>
      </c>
      <c r="O51" s="314">
        <f t="shared" si="30"/>
        <v>0</v>
      </c>
      <c r="P51" s="314">
        <f t="shared" si="30"/>
        <v>3</v>
      </c>
      <c r="Q51" s="314">
        <f t="shared" si="30"/>
        <v>7</v>
      </c>
      <c r="R51" s="314">
        <f t="shared" si="30"/>
        <v>5</v>
      </c>
      <c r="S51" s="314">
        <f t="shared" si="30"/>
        <v>1</v>
      </c>
      <c r="T51" s="314">
        <f t="shared" si="30"/>
        <v>2</v>
      </c>
      <c r="U51" s="314">
        <f t="shared" si="30"/>
        <v>1</v>
      </c>
      <c r="V51" s="314">
        <f t="shared" si="30"/>
        <v>4</v>
      </c>
      <c r="W51" s="314">
        <f t="shared" si="30"/>
        <v>6</v>
      </c>
      <c r="X51" s="314">
        <f t="shared" si="30"/>
        <v>4</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f>IF(CQ59=CQ23,Punktemodus!$B$23,0)</f>
        <v>0</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v>1</v>
      </c>
      <c r="F56" s="330" t="s">
        <v>12</v>
      </c>
      <c r="G56" s="329">
        <v>0</v>
      </c>
      <c r="H56" s="413" t="str">
        <f>Spielplan!$H$56</f>
        <v>Schottland</v>
      </c>
      <c r="I56" s="414"/>
      <c r="J56" s="314"/>
      <c r="K56" s="314" t="s">
        <v>77</v>
      </c>
      <c r="L56" s="314">
        <f t="shared" ref="L56:L61" si="31">IF(E56-G56&gt;0,1,IF(G56=E56,0,-1))</f>
        <v>1</v>
      </c>
      <c r="M56" s="314">
        <f>IF($E56="",0,IF($E56&gt;$G56,3,IF($E56=G56,1,0)))</f>
        <v>3</v>
      </c>
      <c r="N56" s="314">
        <f>IF($G56="",0,IF($E56&gt;$G56,0,IF($E56=G56,1,3)))</f>
        <v>0</v>
      </c>
      <c r="O56" s="314"/>
      <c r="P56" s="314"/>
      <c r="Q56" s="314">
        <f>E56</f>
        <v>1</v>
      </c>
      <c r="R56" s="314">
        <f>G56</f>
        <v>0</v>
      </c>
      <c r="S56" s="314"/>
      <c r="T56" s="314"/>
      <c r="U56" s="314">
        <f>G56</f>
        <v>0</v>
      </c>
      <c r="V56" s="314">
        <f>E56</f>
        <v>1</v>
      </c>
      <c r="W56" s="314"/>
      <c r="X56" s="314"/>
      <c r="Y56" s="314"/>
      <c r="Z56" s="314">
        <f>M62</f>
        <v>6</v>
      </c>
      <c r="AA56" s="314">
        <f>Q62</f>
        <v>3</v>
      </c>
      <c r="AB56" s="314">
        <f>U62</f>
        <v>3</v>
      </c>
      <c r="AC56" s="314">
        <f>AA56-AB56</f>
        <v>0</v>
      </c>
      <c r="AD56" s="314">
        <f>IF(Z56&gt;Z57,-1,0)</f>
        <v>-1</v>
      </c>
      <c r="AE56" s="314">
        <f>IF(Z56&gt;Z58,-1,0)</f>
        <v>0</v>
      </c>
      <c r="AF56" s="314">
        <f>IF(Z56&gt;Z59,-1,0)</f>
        <v>-1</v>
      </c>
      <c r="AG56" s="331">
        <f>10000-(AJ56*1000+AM56*10+AK56)</f>
        <v>3997</v>
      </c>
      <c r="AH56" s="332">
        <f>RANK(AG56,AG56:AG59,1)</f>
        <v>2</v>
      </c>
      <c r="AI56" s="237" t="str">
        <f>C56</f>
        <v>Polen</v>
      </c>
      <c r="AJ56" s="237">
        <f t="shared" ref="AJ56:AJ59" si="32">Z56</f>
        <v>6</v>
      </c>
      <c r="AK56" s="237">
        <f t="shared" ref="AK56:AK59" si="33">AA56</f>
        <v>3</v>
      </c>
      <c r="AL56" s="237">
        <f t="shared" ref="AL56:AL59" si="34">AB56</f>
        <v>3</v>
      </c>
      <c r="AM56" s="237">
        <f>AK56-AL56</f>
        <v>0</v>
      </c>
      <c r="AN56" s="333"/>
      <c r="AO56" s="331">
        <f>IF(Z57&lt;&gt;Z56,AG57,IF(G56&gt;E56,AG57-2000,AG57))</f>
        <v>10030</v>
      </c>
      <c r="AP56" s="331">
        <f>IF(Z58&lt;&gt;Z56,AG58,IF(G58&gt;E58,AG58-2000,AG58))</f>
        <v>954</v>
      </c>
      <c r="AQ56" s="331">
        <f>IF(Z59&lt;&gt;Z56,AG59,IF(G60&gt;E60,AG59-2000,AG59))</f>
        <v>7008</v>
      </c>
      <c r="AR56" s="334">
        <f>AN60</f>
        <v>11991</v>
      </c>
      <c r="AS56" s="332">
        <f>RANK(AR56,AR56:AR59,1)</f>
        <v>2</v>
      </c>
      <c r="AT56" s="237" t="str">
        <f t="shared" ref="AT56:AT59" si="35">AI56</f>
        <v>Polen</v>
      </c>
      <c r="AU56" s="237">
        <f t="shared" ref="AU56:AU59" si="36">AJ56</f>
        <v>6</v>
      </c>
      <c r="AV56" s="237">
        <f t="shared" ref="AV56:AV59" si="37">AK56</f>
        <v>3</v>
      </c>
      <c r="AW56" s="237">
        <f t="shared" ref="AW56:AW59" si="38">AL56</f>
        <v>3</v>
      </c>
      <c r="AX56" s="314"/>
      <c r="AY56" s="314"/>
      <c r="AZ56" s="314"/>
      <c r="BA56" s="415">
        <v>1</v>
      </c>
      <c r="BB56" s="413" t="str">
        <f>VLOOKUP(1,AS56:AT59,2,FALSE)</f>
        <v>Spanien</v>
      </c>
      <c r="BC56" s="416"/>
      <c r="BD56" s="417">
        <f>VLOOKUP(1,AS56:AW59,3,FALSE)</f>
        <v>9</v>
      </c>
      <c r="BE56" s="418">
        <f>VLOOKUP(1,AS56:AW59,4,FALSE)</f>
        <v>6</v>
      </c>
      <c r="BF56" s="330" t="s">
        <v>12</v>
      </c>
      <c r="BG56" s="418">
        <f>VLOOKUP(1,AS56:AW59,5,FALSE)</f>
        <v>2</v>
      </c>
      <c r="BH56" s="419" t="s">
        <v>88</v>
      </c>
      <c r="BI56" s="315"/>
      <c r="BJ56" s="340">
        <f>IF(E56&gt;G56,IF(Spielplan!E56&gt;Spielplan!G56,Punktemodus!$B$3,0),0)</f>
        <v>0</v>
      </c>
      <c r="BK56" s="340">
        <f>IF(E56=G56,IF(Spielplan!E56=Spielplan!G56,Punktemodus!$B$3,0),0)</f>
        <v>0</v>
      </c>
      <c r="BL56" s="340">
        <f>IF(E56&lt;G56,IF(Spielplan!E56&lt;Spielplan!G56,Punktemodus!$B$3,0),0)</f>
        <v>0</v>
      </c>
      <c r="BM56" s="340">
        <f>IF(E56=Spielplan!E56,IF(G56=Spielplan!G56,Punktemodus!$B$5,0),0)</f>
        <v>0</v>
      </c>
      <c r="BN56" s="340">
        <f>IF(E56=Spielplan!E56,Punktemodus!$B$7,0)</f>
        <v>0</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v>2</v>
      </c>
      <c r="F57" s="330" t="s">
        <v>12</v>
      </c>
      <c r="G57" s="329">
        <v>1</v>
      </c>
      <c r="H57" s="420" t="str">
        <f>Spielplan!$H$57</f>
        <v>Schweden</v>
      </c>
      <c r="I57" s="421"/>
      <c r="J57" s="314"/>
      <c r="K57" s="314" t="s">
        <v>78</v>
      </c>
      <c r="L57" s="314">
        <f t="shared" si="31"/>
        <v>1</v>
      </c>
      <c r="M57" s="314"/>
      <c r="N57" s="314"/>
      <c r="O57" s="314">
        <f>IF($E57="",0,IF($E57&gt;$G57,3,IF($E57=$G57,1,0)))</f>
        <v>3</v>
      </c>
      <c r="P57" s="314">
        <f>IF($G57="",0,IF($E57&gt;$G57,0,IF($E57=$G57,1,3)))</f>
        <v>0</v>
      </c>
      <c r="Q57" s="314"/>
      <c r="R57" s="314"/>
      <c r="S57" s="314">
        <f>E57</f>
        <v>2</v>
      </c>
      <c r="T57" s="314">
        <f>G57</f>
        <v>1</v>
      </c>
      <c r="U57" s="314"/>
      <c r="V57" s="314"/>
      <c r="W57" s="314">
        <f>G57</f>
        <v>1</v>
      </c>
      <c r="X57" s="314">
        <f>E57</f>
        <v>2</v>
      </c>
      <c r="Y57" s="314"/>
      <c r="Z57" s="314">
        <f>N62</f>
        <v>0</v>
      </c>
      <c r="AA57" s="314">
        <f>R62</f>
        <v>0</v>
      </c>
      <c r="AB57" s="314">
        <f>V62</f>
        <v>3</v>
      </c>
      <c r="AC57" s="314">
        <f>AA57-AB57</f>
        <v>-3</v>
      </c>
      <c r="AD57" s="314">
        <f>IF(Z57&gt;Z56,-1,0)</f>
        <v>0</v>
      </c>
      <c r="AE57" s="314">
        <f>IF(Z57&gt;Z58,-1,0)</f>
        <v>0</v>
      </c>
      <c r="AF57" s="314">
        <f>IF(Z57&gt;Z59,-1,0)</f>
        <v>0</v>
      </c>
      <c r="AG57" s="331">
        <f>10000-(AJ57*1000+AM57*10+AK57)</f>
        <v>10030</v>
      </c>
      <c r="AH57" s="332">
        <f>RANK(AG57,AG56:AG59,1)</f>
        <v>4</v>
      </c>
      <c r="AI57" s="237" t="str">
        <f>H56</f>
        <v>Schottland</v>
      </c>
      <c r="AJ57" s="237">
        <f t="shared" si="32"/>
        <v>0</v>
      </c>
      <c r="AK57" s="237">
        <f t="shared" si="33"/>
        <v>0</v>
      </c>
      <c r="AL57" s="237">
        <f t="shared" si="34"/>
        <v>3</v>
      </c>
      <c r="AM57" s="237">
        <f>AK57-AL57</f>
        <v>-3</v>
      </c>
      <c r="AN57" s="331">
        <f>IF(Z56&lt;&gt;Z57,AG56,IF(E56&gt;G56,AG56-2000,AG56))</f>
        <v>3997</v>
      </c>
      <c r="AO57" s="333"/>
      <c r="AP57" s="331">
        <f>IF(Z57&lt;&gt;Z58,AG58,IF(G61&gt;E61,AG58-2000,AG58))</f>
        <v>954</v>
      </c>
      <c r="AQ57" s="331">
        <f>IF(Z59&lt;&gt;Z57,AG59,IF(G59&gt;E59,AG59-2000,AG59))</f>
        <v>7008</v>
      </c>
      <c r="AR57" s="347">
        <f>AO60</f>
        <v>30090</v>
      </c>
      <c r="AS57" s="332">
        <f>RANK(AR57,AR56:AR59,1)</f>
        <v>4</v>
      </c>
      <c r="AT57" s="237" t="str">
        <f t="shared" si="35"/>
        <v>Schottland</v>
      </c>
      <c r="AU57" s="237">
        <f t="shared" si="36"/>
        <v>0</v>
      </c>
      <c r="AV57" s="237">
        <f t="shared" si="37"/>
        <v>0</v>
      </c>
      <c r="AW57" s="237">
        <f t="shared" si="38"/>
        <v>3</v>
      </c>
      <c r="AX57" s="314"/>
      <c r="AY57" s="314"/>
      <c r="AZ57" s="314"/>
      <c r="BA57" s="415">
        <v>2</v>
      </c>
      <c r="BB57" s="413" t="str">
        <f>VLOOKUP(2,AS56:AT59,2,FALSE)</f>
        <v>Polen</v>
      </c>
      <c r="BC57" s="416"/>
      <c r="BD57" s="417">
        <f>VLOOKUP(2,AS56:AW59,3,FALSE)</f>
        <v>6</v>
      </c>
      <c r="BE57" s="418">
        <f>VLOOKUP(2,AS56:AW59,4,FALSE)</f>
        <v>3</v>
      </c>
      <c r="BF57" s="330" t="s">
        <v>12</v>
      </c>
      <c r="BG57" s="418">
        <f>VLOOKUP(2,AS56:AW59,5,FALSE)</f>
        <v>3</v>
      </c>
      <c r="BH57" s="419" t="s">
        <v>92</v>
      </c>
      <c r="BI57" s="315"/>
      <c r="BJ57" s="340">
        <f>IF(E57&gt;G57,IF(Spielplan!E57&gt;Spielplan!G57,Punktemodus!$B$3,0),0)</f>
        <v>0</v>
      </c>
      <c r="BK57" s="340">
        <f>IF(E57=G57,IF(Spielplan!E57=Spielplan!G57,Punktemodus!$B$3,0),0)</f>
        <v>0</v>
      </c>
      <c r="BL57" s="340">
        <f>IF(E57&lt;G57,IF(Spielplan!E57&lt;Spielplan!G57,Punktemodus!$B$3,0),0)</f>
        <v>0</v>
      </c>
      <c r="BM57" s="340">
        <f>IF(E57=Spielplan!E57,IF(G57=Spielplan!G57,Punktemodus!$B$5,0),0)</f>
        <v>0</v>
      </c>
      <c r="BN57" s="340">
        <f>IF(E57=Spielplan!E57,Punktemodus!$B$7,0)</f>
        <v>0</v>
      </c>
      <c r="BO57" s="340">
        <f>IF(G57=Spielplan!G57,Punktemodus!$B$7,0)</f>
        <v>0</v>
      </c>
      <c r="BP57" s="341">
        <f>IF(Spielplan!E57="",0,SUM(BJ57:BO57))</f>
        <v>0</v>
      </c>
      <c r="BQ57" s="315"/>
      <c r="BR57" s="521"/>
      <c r="BS57" s="361" t="e">
        <f>Spielplan!$BK$21</f>
        <v>#N/A</v>
      </c>
      <c r="BT57" s="400" t="e">
        <f>Spielplan!$BL$21</f>
        <v>#N/A</v>
      </c>
      <c r="BU57" s="401"/>
      <c r="BV57" s="402">
        <f>Spielplan!$BN$21</f>
        <v>0</v>
      </c>
      <c r="BW57" s="406"/>
      <c r="BX57" s="404">
        <f>COUNTIF($BT$12:$BT$41,BT57)*(Punktemodus!$B$11)</f>
        <v>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v>1</v>
      </c>
      <c r="F58" s="330" t="s">
        <v>12</v>
      </c>
      <c r="G58" s="329">
        <v>3</v>
      </c>
      <c r="H58" s="413" t="str">
        <f>C57</f>
        <v>Spanien</v>
      </c>
      <c r="I58" s="414"/>
      <c r="J58" s="314"/>
      <c r="K58" s="314" t="s">
        <v>79</v>
      </c>
      <c r="L58" s="314">
        <f t="shared" si="31"/>
        <v>-1</v>
      </c>
      <c r="M58" s="314">
        <f>IF($E58="",0,IF($E58&gt;$G58,3,IF($E58=G58,1,0)))</f>
        <v>0</v>
      </c>
      <c r="N58" s="314"/>
      <c r="O58" s="314">
        <f>IF($G58="",0,IF($E58&gt;$G58,0,IF($E58=$G58,1,3)))</f>
        <v>3</v>
      </c>
      <c r="P58" s="314"/>
      <c r="Q58" s="314">
        <f>E58</f>
        <v>1</v>
      </c>
      <c r="R58" s="314"/>
      <c r="S58" s="314">
        <f>G58</f>
        <v>3</v>
      </c>
      <c r="T58" s="314"/>
      <c r="U58" s="314">
        <f>G58</f>
        <v>3</v>
      </c>
      <c r="V58" s="314"/>
      <c r="W58" s="314">
        <f>E58</f>
        <v>1</v>
      </c>
      <c r="X58" s="314"/>
      <c r="Y58" s="314"/>
      <c r="Z58" s="314">
        <f>O62</f>
        <v>9</v>
      </c>
      <c r="AA58" s="314">
        <f>S62</f>
        <v>6</v>
      </c>
      <c r="AB58" s="314">
        <f>W62</f>
        <v>2</v>
      </c>
      <c r="AC58" s="314">
        <f>AA58-AB58</f>
        <v>4</v>
      </c>
      <c r="AD58" s="314">
        <f>IF(Z58&gt;Z56,-1,0)</f>
        <v>-1</v>
      </c>
      <c r="AE58" s="314">
        <f>IF(Z58&gt;Z57,-1,0)</f>
        <v>-1</v>
      </c>
      <c r="AF58" s="314">
        <f>IF(Z58&gt;Z59,-1,0)</f>
        <v>-1</v>
      </c>
      <c r="AG58" s="331">
        <f>10000-(AJ58*1000+AM58*10+AK58)</f>
        <v>954</v>
      </c>
      <c r="AH58" s="332">
        <f>RANK(AG58,AG56:AG59,1)</f>
        <v>1</v>
      </c>
      <c r="AI58" s="237" t="str">
        <f>C57</f>
        <v>Spanien</v>
      </c>
      <c r="AJ58" s="237">
        <f t="shared" si="32"/>
        <v>9</v>
      </c>
      <c r="AK58" s="237">
        <f t="shared" si="33"/>
        <v>6</v>
      </c>
      <c r="AL58" s="237">
        <f t="shared" si="34"/>
        <v>2</v>
      </c>
      <c r="AM58" s="237">
        <f>AK58-AL58</f>
        <v>4</v>
      </c>
      <c r="AN58" s="331">
        <f>IF(Z56&lt;&gt;Z58,AG56,IF(E58&gt;G58,AG56-2000,AG56))</f>
        <v>3997</v>
      </c>
      <c r="AO58" s="331">
        <f>IF(Z57&lt;&gt;Z58,AG57,IF(E61&gt;G61,AG57-2000,AG57))</f>
        <v>10030</v>
      </c>
      <c r="AP58" s="333"/>
      <c r="AQ58" s="331">
        <f>IF(Z59&lt;&gt;Z58,AG59,IF(G57&gt;E57,AG59-2000,AG59))</f>
        <v>7008</v>
      </c>
      <c r="AR58" s="347">
        <f>AP60</f>
        <v>2862</v>
      </c>
      <c r="AS58" s="332">
        <f>RANK(AR58,AR56:AR59,1)</f>
        <v>1</v>
      </c>
      <c r="AT58" s="237" t="str">
        <f t="shared" si="35"/>
        <v>Spanien</v>
      </c>
      <c r="AU58" s="237">
        <f t="shared" si="36"/>
        <v>9</v>
      </c>
      <c r="AV58" s="237">
        <f t="shared" si="37"/>
        <v>6</v>
      </c>
      <c r="AW58" s="237">
        <f t="shared" si="38"/>
        <v>2</v>
      </c>
      <c r="AX58" s="314"/>
      <c r="AY58" s="314"/>
      <c r="AZ58" s="314"/>
      <c r="BA58" s="349">
        <v>3</v>
      </c>
      <c r="BB58" s="350" t="str">
        <f>VLOOKUP(3,AS56:AT59,2,FALSE)</f>
        <v>Schweden</v>
      </c>
      <c r="BC58" s="344"/>
      <c r="BD58" s="351">
        <f>VLOOKUP(3,AS56:AW59,3,FALSE)</f>
        <v>3</v>
      </c>
      <c r="BE58" s="351">
        <f>VLOOKUP(3,AS56:AW59,4,FALSE)</f>
        <v>2</v>
      </c>
      <c r="BF58" s="330" t="s">
        <v>12</v>
      </c>
      <c r="BG58" s="351">
        <f>VLOOKUP(3,AS56:AW59,5,FALSE)</f>
        <v>3</v>
      </c>
      <c r="BH58" s="314"/>
      <c r="BI58" s="315"/>
      <c r="BJ58" s="340">
        <f>IF(E58&gt;G58,IF(Spielplan!E58&gt;Spielplan!G58,Punktemodus!$B$3,0),0)</f>
        <v>0</v>
      </c>
      <c r="BK58" s="340">
        <f>IF(E58=G58,IF(Spielplan!E58=Spielplan!G58,Punktemodus!$B$3,0),0)</f>
        <v>0</v>
      </c>
      <c r="BL58" s="340">
        <f>IF(E58&lt;G58,IF(Spielplan!E58&lt;Spielplan!G58,Punktemodus!$B$3,0),0)</f>
        <v>0</v>
      </c>
      <c r="BM58" s="340">
        <f>IF(E58=Spielplan!E58,IF(G58=Spielplan!G58,Punktemodus!$B$5,0),0)</f>
        <v>0</v>
      </c>
      <c r="BN58" s="340">
        <f>IF(E58=Spielplan!E58,Punktemodus!$B$7,0)</f>
        <v>0</v>
      </c>
      <c r="BO58" s="340">
        <f>IF(G58=Spielplan!G58,Punktemodus!$B$7,0)</f>
        <v>0</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v>0</v>
      </c>
      <c r="F59" s="330" t="s">
        <v>12</v>
      </c>
      <c r="G59" s="329">
        <v>1</v>
      </c>
      <c r="H59" s="420" t="str">
        <f>H57</f>
        <v>Schweden</v>
      </c>
      <c r="I59" s="421"/>
      <c r="J59" s="314"/>
      <c r="K59" s="314" t="s">
        <v>80</v>
      </c>
      <c r="L59" s="314">
        <f t="shared" si="31"/>
        <v>-1</v>
      </c>
      <c r="M59" s="314"/>
      <c r="N59" s="314">
        <f>IF($E59="",0,IF($E59&gt;$G59,3,IF($E59=$G59,1,0)))</f>
        <v>0</v>
      </c>
      <c r="O59" s="314"/>
      <c r="P59" s="314">
        <f>IF($G59="",0,IF($E59&gt;$G59,0,IF($E59=$G59,1,3)))</f>
        <v>3</v>
      </c>
      <c r="Q59" s="314"/>
      <c r="R59" s="314">
        <f>E59</f>
        <v>0</v>
      </c>
      <c r="S59" s="314"/>
      <c r="T59" s="314">
        <f>G59</f>
        <v>1</v>
      </c>
      <c r="U59" s="314"/>
      <c r="V59" s="314">
        <f>G59</f>
        <v>1</v>
      </c>
      <c r="W59" s="314"/>
      <c r="X59" s="314">
        <f>E59</f>
        <v>0</v>
      </c>
      <c r="Y59" s="314"/>
      <c r="Z59" s="314">
        <f>P62</f>
        <v>3</v>
      </c>
      <c r="AA59" s="314">
        <f>T62</f>
        <v>2</v>
      </c>
      <c r="AB59" s="314">
        <f>X62</f>
        <v>3</v>
      </c>
      <c r="AC59" s="314">
        <f>AA59-AB59</f>
        <v>-1</v>
      </c>
      <c r="AD59" s="314">
        <f>IF(Z59&gt;Z56,-1,0)</f>
        <v>0</v>
      </c>
      <c r="AE59" s="314">
        <f>IF(Z59&gt;Z57,-1,0)</f>
        <v>-1</v>
      </c>
      <c r="AF59" s="314">
        <f>IF(Z59&gt;Z58,-1,0)</f>
        <v>0</v>
      </c>
      <c r="AG59" s="331">
        <f>10000-(AJ59*1000+AM59*10+AK59)</f>
        <v>7008</v>
      </c>
      <c r="AH59" s="332">
        <f>RANK(AG59,AG56:AG59,1)</f>
        <v>3</v>
      </c>
      <c r="AI59" s="237" t="str">
        <f>H57</f>
        <v>Schweden</v>
      </c>
      <c r="AJ59" s="237">
        <f t="shared" si="32"/>
        <v>3</v>
      </c>
      <c r="AK59" s="237">
        <f t="shared" si="33"/>
        <v>2</v>
      </c>
      <c r="AL59" s="237">
        <f t="shared" si="34"/>
        <v>3</v>
      </c>
      <c r="AM59" s="237">
        <f>AK59-AL59</f>
        <v>-1</v>
      </c>
      <c r="AN59" s="331">
        <f>IF(Z56&lt;&gt;Z59,AG56,IF(E60&gt;G60,AG56-2000,AG56))</f>
        <v>3997</v>
      </c>
      <c r="AO59" s="331">
        <f>IF(Z57&lt;&gt;Z59,AG57,IF(E59&gt;G59,AG57-2000,AG57))</f>
        <v>10030</v>
      </c>
      <c r="AP59" s="331">
        <f>IF(Z58&lt;&gt;Z59,AG58,IF(E57&gt;G57,AG58-2000,AG58))</f>
        <v>954</v>
      </c>
      <c r="AQ59" s="333"/>
      <c r="AR59" s="347">
        <f>AQ60</f>
        <v>21024</v>
      </c>
      <c r="AS59" s="332">
        <f>RANK(AR59,AR56:AR59,1)</f>
        <v>3</v>
      </c>
      <c r="AT59" s="237" t="str">
        <f t="shared" si="35"/>
        <v>Schweden</v>
      </c>
      <c r="AU59" s="237">
        <f t="shared" si="36"/>
        <v>3</v>
      </c>
      <c r="AV59" s="237">
        <f t="shared" si="37"/>
        <v>2</v>
      </c>
      <c r="AW59" s="237">
        <f t="shared" si="38"/>
        <v>3</v>
      </c>
      <c r="AX59" s="314"/>
      <c r="AY59" s="314"/>
      <c r="AZ59" s="314"/>
      <c r="BA59" s="352">
        <v>4</v>
      </c>
      <c r="BB59" s="353" t="str">
        <f>VLOOKUP(4,AS56:AT59,2,FALSE)</f>
        <v>Schottland</v>
      </c>
      <c r="BC59" s="354"/>
      <c r="BD59" s="355">
        <f>VLOOKUP(4,AS56:AW59,3,FALSE)</f>
        <v>0</v>
      </c>
      <c r="BE59" s="355">
        <f>VLOOKUP(4,AS56:AW59,4,FALSE)</f>
        <v>0</v>
      </c>
      <c r="BF59" s="330" t="s">
        <v>12</v>
      </c>
      <c r="BG59" s="355">
        <f>VLOOKUP(4,AS56:AW59,5,FALSE)</f>
        <v>3</v>
      </c>
      <c r="BH59" s="314"/>
      <c r="BI59" s="315"/>
      <c r="BJ59" s="340">
        <f>IF(E59&gt;G59,IF(Spielplan!E59&gt;Spielplan!G59,Punktemodus!$B$3,0),0)</f>
        <v>0</v>
      </c>
      <c r="BK59" s="340">
        <f>IF(E59=G59,IF(Spielplan!E59=Spielplan!G59,Punktemodus!$B$3,0),0)</f>
        <v>0</v>
      </c>
      <c r="BL59" s="340">
        <f>IF(E59&lt;G59,IF(Spielplan!E59&lt;Spielplan!G59,Punktemodus!$B$3,0),0)</f>
        <v>0</v>
      </c>
      <c r="BM59" s="340">
        <f>IF(E59=Spielplan!E59,IF(G59=Spielplan!G59,Punktemodus!$B$5,0),0)</f>
        <v>0</v>
      </c>
      <c r="BN59" s="340">
        <f>IF(E59=Spielplan!E59,Punktemodus!$B$7,0)</f>
        <v>1</v>
      </c>
      <c r="BO59" s="340">
        <f>IF(G59=Spielplan!G59,Punktemodus!$B$7,0)</f>
        <v>0</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v>1</v>
      </c>
      <c r="F60" s="330" t="s">
        <v>12</v>
      </c>
      <c r="G60" s="329">
        <v>0</v>
      </c>
      <c r="H60" s="413" t="str">
        <f>H57</f>
        <v>Schweden</v>
      </c>
      <c r="I60" s="414"/>
      <c r="J60" s="314"/>
      <c r="K60" s="314" t="s">
        <v>81</v>
      </c>
      <c r="L60" s="314">
        <f t="shared" si="31"/>
        <v>1</v>
      </c>
      <c r="M60" s="314">
        <f>IF($E60="",0,IF($E60&gt;$G60,3,IF($E60=G60,1,0)))</f>
        <v>3</v>
      </c>
      <c r="N60" s="314"/>
      <c r="O60" s="314"/>
      <c r="P60" s="314">
        <f>IF($G60="",0,IF($E60&gt;$G60,0,IF($E60=$G60,1,3)))</f>
        <v>0</v>
      </c>
      <c r="Q60" s="314">
        <f>E60</f>
        <v>1</v>
      </c>
      <c r="R60" s="314"/>
      <c r="S60" s="314"/>
      <c r="T60" s="314">
        <f>G60</f>
        <v>0</v>
      </c>
      <c r="U60" s="314">
        <f>G60</f>
        <v>0</v>
      </c>
      <c r="V60" s="314"/>
      <c r="W60" s="314"/>
      <c r="X60" s="314">
        <f>E60</f>
        <v>1</v>
      </c>
      <c r="Y60" s="314"/>
      <c r="Z60" s="314"/>
      <c r="AA60" s="314"/>
      <c r="AB60" s="314"/>
      <c r="AC60" s="314"/>
      <c r="AD60" s="314"/>
      <c r="AE60" s="314"/>
      <c r="AF60" s="314"/>
      <c r="AG60" s="237"/>
      <c r="AH60" s="237"/>
      <c r="AI60" s="237"/>
      <c r="AJ60" s="237"/>
      <c r="AK60" s="237"/>
      <c r="AL60" s="237"/>
      <c r="AM60" s="237"/>
      <c r="AN60" s="356">
        <f>SUM(AN56:AN59)</f>
        <v>11991</v>
      </c>
      <c r="AO60" s="357">
        <f>SUM(AO56:AO59)</f>
        <v>30090</v>
      </c>
      <c r="AP60" s="357">
        <f>SUM(AP56:AP59)</f>
        <v>2862</v>
      </c>
      <c r="AQ60" s="357">
        <f>SUM(AQ56:AQ59)</f>
        <v>21024</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0</v>
      </c>
      <c r="BL60" s="340">
        <f>IF(E60&lt;G60,IF(Spielplan!E60&lt;Spielplan!G60,Punktemodus!$B$3,0),0)</f>
        <v>0</v>
      </c>
      <c r="BM60" s="340">
        <f>IF(E60=Spielplan!E60,IF(G60=Spielplan!G60,Punktemodus!$B$5,0),0)</f>
        <v>0</v>
      </c>
      <c r="BN60" s="340">
        <f>IF(E60=Spielplan!E60,Punktemodus!$B$7,0)</f>
        <v>0</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v>0</v>
      </c>
      <c r="F61" s="330" t="s">
        <v>12</v>
      </c>
      <c r="G61" s="329">
        <v>1</v>
      </c>
      <c r="H61" s="420" t="str">
        <f>C57</f>
        <v>Spanien</v>
      </c>
      <c r="I61" s="421"/>
      <c r="J61" s="314"/>
      <c r="K61" s="314" t="s">
        <v>81</v>
      </c>
      <c r="L61" s="314">
        <f t="shared" si="31"/>
        <v>-1</v>
      </c>
      <c r="M61" s="314"/>
      <c r="N61" s="314">
        <f>IF($E61="",0,IF($E61&gt;$G61,3,IF($E61=$G61,1,0)))</f>
        <v>0</v>
      </c>
      <c r="O61" s="314">
        <f>IF($G61="",0,IF($E61&gt;$G61,0,IF($E61=$G61,1,3)))</f>
        <v>3</v>
      </c>
      <c r="P61" s="314"/>
      <c r="Q61" s="314"/>
      <c r="R61" s="314">
        <f>E61</f>
        <v>0</v>
      </c>
      <c r="S61" s="314">
        <f>G61</f>
        <v>1</v>
      </c>
      <c r="T61" s="314"/>
      <c r="U61" s="314"/>
      <c r="V61" s="314">
        <f>G61</f>
        <v>1</v>
      </c>
      <c r="W61" s="314">
        <f>E61</f>
        <v>0</v>
      </c>
      <c r="X61" s="314"/>
      <c r="Y61" s="314"/>
      <c r="Z61" s="314" t="s">
        <v>30</v>
      </c>
      <c r="AA61" s="314"/>
      <c r="AB61" s="314"/>
      <c r="AC61" s="314"/>
      <c r="AD61" s="314"/>
      <c r="AE61" s="314"/>
      <c r="AF61" s="314"/>
      <c r="AG61" s="237" t="b">
        <f>OR(AG56=AG57,AG56=AG58,AG56=AG59,AG57=AG58,AG57=AG59,AG58=AG59)</f>
        <v>0</v>
      </c>
      <c r="AH61" s="237"/>
      <c r="AI61" s="237"/>
      <c r="AJ61" s="237"/>
      <c r="AK61" s="237"/>
      <c r="AL61" s="237"/>
      <c r="AM61" s="237"/>
      <c r="AN61" s="237" t="s">
        <v>34</v>
      </c>
      <c r="AO61" s="237"/>
      <c r="AP61" s="237"/>
      <c r="AQ61" s="237"/>
      <c r="AR61" s="237" t="b">
        <f>OR(AR56=AR57,AR56=AR58,AR56=AR59,AR57=AR58,AR57=AR59,AR58=AR59)</f>
        <v>0</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0</v>
      </c>
      <c r="BL61" s="340">
        <f>IF(E61&lt;G61,IF(Spielplan!E61&lt;Spielplan!G61,Punktemodus!$B$3,0),0)</f>
        <v>0</v>
      </c>
      <c r="BM61" s="340">
        <f>IF(E61=Spielplan!E61,IF(G61=Spielplan!G61,Punktemodus!$B$5,0),0)</f>
        <v>0</v>
      </c>
      <c r="BN61" s="340">
        <f>IF(E61=Spielplan!E61,Punktemodus!$B$7,0)</f>
        <v>1</v>
      </c>
      <c r="BO61" s="340">
        <f>IF(G61=Spielplan!G61,Punktemodus!$B$7,0)</f>
        <v>0</v>
      </c>
      <c r="BP61" s="341">
        <f>IF(Spielplan!E61="",0,SUM(BJ61:BO61))</f>
        <v>0</v>
      </c>
      <c r="BQ61" s="314"/>
      <c r="BR61" s="521"/>
      <c r="BS61" s="375" t="e">
        <f>Spielplan!$BK$25</f>
        <v>#N/A</v>
      </c>
      <c r="BT61" s="400" t="e">
        <f>Spielplan!$BL$25</f>
        <v>#N/A</v>
      </c>
      <c r="BU61" s="401"/>
      <c r="BV61" s="402">
        <f>Spielplan!$BN$25</f>
        <v>0</v>
      </c>
      <c r="BW61" s="406"/>
      <c r="BX61" s="404">
        <f>COUNTIF($BT$12:$BT$41,BT61)*(Punktemodus!$B$11)</f>
        <v>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39">SUM(M56:M61)</f>
        <v>6</v>
      </c>
      <c r="N62" s="314">
        <f t="shared" si="39"/>
        <v>0</v>
      </c>
      <c r="O62" s="314">
        <f t="shared" si="39"/>
        <v>9</v>
      </c>
      <c r="P62" s="314">
        <f t="shared" si="39"/>
        <v>3</v>
      </c>
      <c r="Q62" s="314">
        <f t="shared" si="39"/>
        <v>3</v>
      </c>
      <c r="R62" s="314">
        <f t="shared" si="39"/>
        <v>0</v>
      </c>
      <c r="S62" s="314">
        <f t="shared" si="39"/>
        <v>6</v>
      </c>
      <c r="T62" s="314">
        <f t="shared" si="39"/>
        <v>2</v>
      </c>
      <c r="U62" s="314">
        <f t="shared" si="39"/>
        <v>3</v>
      </c>
      <c r="V62" s="314">
        <f t="shared" si="39"/>
        <v>3</v>
      </c>
      <c r="W62" s="314">
        <f t="shared" si="39"/>
        <v>2</v>
      </c>
      <c r="X62" s="314">
        <f t="shared" si="39"/>
        <v>3</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v>0</v>
      </c>
      <c r="F67" s="330" t="s">
        <v>12</v>
      </c>
      <c r="G67" s="329">
        <v>2</v>
      </c>
      <c r="H67" s="422" t="str">
        <f>Spielplan!$H$67</f>
        <v>Portugal</v>
      </c>
      <c r="I67" s="423"/>
      <c r="J67" s="314"/>
      <c r="K67" s="314" t="s">
        <v>82</v>
      </c>
      <c r="L67" s="314">
        <f t="shared" ref="L67:L72" si="40">IF(E67-G67&gt;0,1,IF(G67=E67,0,-1))</f>
        <v>-1</v>
      </c>
      <c r="M67" s="314">
        <f>IF($E67="",0,IF($E67&gt;$G67,3,IF($E67=G67,1,0)))</f>
        <v>0</v>
      </c>
      <c r="N67" s="314">
        <f>IF($G67="",0,IF($E67&gt;$G67,0,IF($E67=G67,1,3)))</f>
        <v>3</v>
      </c>
      <c r="O67" s="314"/>
      <c r="P67" s="314"/>
      <c r="Q67" s="314">
        <f>E67</f>
        <v>0</v>
      </c>
      <c r="R67" s="314">
        <f>G67</f>
        <v>2</v>
      </c>
      <c r="S67" s="314"/>
      <c r="T67" s="314"/>
      <c r="U67" s="314">
        <f>G67</f>
        <v>2</v>
      </c>
      <c r="V67" s="314">
        <f>E67</f>
        <v>0</v>
      </c>
      <c r="W67" s="314"/>
      <c r="X67" s="314"/>
      <c r="Y67" s="314"/>
      <c r="Z67" s="314">
        <f>M73</f>
        <v>0</v>
      </c>
      <c r="AA67" s="314">
        <f>Q73</f>
        <v>0</v>
      </c>
      <c r="AB67" s="314">
        <f>U73</f>
        <v>6</v>
      </c>
      <c r="AC67" s="314">
        <f>AA67-AB67</f>
        <v>-6</v>
      </c>
      <c r="AD67" s="314">
        <f>IF(Z67&gt;Z68,-1,0)</f>
        <v>0</v>
      </c>
      <c r="AE67" s="314">
        <f>IF(Z67&gt;Z69,-1,0)</f>
        <v>0</v>
      </c>
      <c r="AF67" s="314">
        <f>IF(Z67&gt;Z70,-1,0)</f>
        <v>0</v>
      </c>
      <c r="AG67" s="331">
        <f>10000-(AJ67*1000+AM67*10+AK67)</f>
        <v>10060</v>
      </c>
      <c r="AH67" s="332">
        <f>RANK(AG67,AG67:AG70,1)</f>
        <v>4</v>
      </c>
      <c r="AI67" s="237" t="str">
        <f>C67</f>
        <v>Georgien</v>
      </c>
      <c r="AJ67" s="237">
        <f t="shared" ref="AJ67:AJ70" si="41">Z67</f>
        <v>0</v>
      </c>
      <c r="AK67" s="237">
        <f t="shared" ref="AK67:AK70" si="42">AA67</f>
        <v>0</v>
      </c>
      <c r="AL67" s="237">
        <f t="shared" ref="AL67:AL70" si="43">AB67</f>
        <v>6</v>
      </c>
      <c r="AM67" s="237">
        <f>AK67-AL67</f>
        <v>-6</v>
      </c>
      <c r="AN67" s="333"/>
      <c r="AO67" s="331">
        <f>IF(Z68&lt;&gt;Z67,AG68,IF(G67&gt;E67,AG68-2000,AG68))</f>
        <v>5997</v>
      </c>
      <c r="AP67" s="331">
        <f>IF(Z69&lt;&gt;Z67,AG69,IF(G69&gt;E69,AG69-2000,AG69))</f>
        <v>4977</v>
      </c>
      <c r="AQ67" s="331">
        <f>IF(Z70&lt;&gt;Z67,AG70,IF(G71&gt;E71,AG70-2000,AG70))</f>
        <v>2956</v>
      </c>
      <c r="AR67" s="334">
        <f>AN71</f>
        <v>30180</v>
      </c>
      <c r="AS67" s="332">
        <f>RANK(AR67,AR67:AR70,1)</f>
        <v>4</v>
      </c>
      <c r="AT67" s="237" t="str">
        <f t="shared" ref="AT67:AT70" si="44">AI67</f>
        <v>Georgien</v>
      </c>
      <c r="AU67" s="237">
        <f t="shared" ref="AU67:AU70" si="45">AJ67</f>
        <v>0</v>
      </c>
      <c r="AV67" s="237">
        <f t="shared" ref="AV67:AV70" si="46">AK67</f>
        <v>0</v>
      </c>
      <c r="AW67" s="237">
        <f t="shared" ref="AW67:AW70" si="47">AL67</f>
        <v>6</v>
      </c>
      <c r="AX67" s="314"/>
      <c r="AY67" s="314"/>
      <c r="AZ67" s="314"/>
      <c r="BA67" s="424">
        <v>1</v>
      </c>
      <c r="BB67" s="422" t="str">
        <f>VLOOKUP(1,AS67:AT70,2,FALSE)</f>
        <v>Deutschland</v>
      </c>
      <c r="BC67" s="423"/>
      <c r="BD67" s="425">
        <f>VLOOKUP(1,AS67:AW70,3,FALSE)</f>
        <v>7</v>
      </c>
      <c r="BE67" s="426">
        <f>VLOOKUP(1,AS67:AW70,4,FALSE)</f>
        <v>4</v>
      </c>
      <c r="BF67" s="330" t="s">
        <v>12</v>
      </c>
      <c r="BG67" s="426">
        <f>VLOOKUP(1,AS67:AW70,5,FALSE)</f>
        <v>0</v>
      </c>
      <c r="BH67" s="427" t="s">
        <v>91</v>
      </c>
      <c r="BI67" s="315"/>
      <c r="BJ67" s="340">
        <f>IF(E67&gt;G67,IF(Spielplan!E67&gt;Spielplan!G67,Punktemodus!$B$3,0),0)</f>
        <v>0</v>
      </c>
      <c r="BK67" s="340">
        <f>IF(E67=G67,IF(Spielplan!E67=Spielplan!G67,Punktemodus!$B$3,0),0)</f>
        <v>0</v>
      </c>
      <c r="BL67" s="340">
        <f>IF(E67&lt;G67,IF(Spielplan!E67&lt;Spielplan!G67,Punktemodus!$B$3,0),0)</f>
        <v>0</v>
      </c>
      <c r="BM67" s="340">
        <f>IF(E67=Spielplan!E67,IF(G67=Spielplan!G67,Punktemodus!$B$5,0),0)</f>
        <v>0</v>
      </c>
      <c r="BN67" s="340">
        <f>IF(E67=Spielplan!E67,Punktemodus!$B$7,0)</f>
        <v>1</v>
      </c>
      <c r="BO67" s="340">
        <f>IF(G67=Spielplan!G67,Punktemodus!$B$7,0)</f>
        <v>0</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v>0</v>
      </c>
      <c r="F68" s="330" t="s">
        <v>12</v>
      </c>
      <c r="G68" s="329">
        <v>0</v>
      </c>
      <c r="H68" s="428" t="str">
        <f>Spielplan!$H$68</f>
        <v>Deutschland</v>
      </c>
      <c r="I68" s="429"/>
      <c r="J68" s="314"/>
      <c r="K68" s="314" t="s">
        <v>83</v>
      </c>
      <c r="L68" s="314">
        <f t="shared" si="40"/>
        <v>0</v>
      </c>
      <c r="M68" s="314"/>
      <c r="N68" s="314"/>
      <c r="O68" s="314">
        <f>IF($E68="",0,IF($E68&gt;$G68,3,IF($E68=$G68,1,0)))</f>
        <v>1</v>
      </c>
      <c r="P68" s="314">
        <f>IF($G68="",0,IF($E68&gt;$G68,0,IF($E68=$G68,1,3)))</f>
        <v>1</v>
      </c>
      <c r="Q68" s="314"/>
      <c r="R68" s="314"/>
      <c r="S68" s="314">
        <f>E68</f>
        <v>0</v>
      </c>
      <c r="T68" s="314">
        <f>G68</f>
        <v>0</v>
      </c>
      <c r="U68" s="314"/>
      <c r="V68" s="314"/>
      <c r="W68" s="314">
        <f>G68</f>
        <v>0</v>
      </c>
      <c r="X68" s="314">
        <f>E68</f>
        <v>0</v>
      </c>
      <c r="Y68" s="314"/>
      <c r="Z68" s="314">
        <f>N73</f>
        <v>4</v>
      </c>
      <c r="AA68" s="314">
        <f>R73</f>
        <v>3</v>
      </c>
      <c r="AB68" s="314">
        <f>V73</f>
        <v>3</v>
      </c>
      <c r="AC68" s="314">
        <f>AA68-AB68</f>
        <v>0</v>
      </c>
      <c r="AD68" s="314">
        <f>IF(Z68&gt;Z67,-1,0)</f>
        <v>-1</v>
      </c>
      <c r="AE68" s="314">
        <f>IF(Z68&gt;Z69,-1,0)</f>
        <v>0</v>
      </c>
      <c r="AF68" s="314">
        <f>IF(Z68&gt;Z70,-1,0)</f>
        <v>0</v>
      </c>
      <c r="AG68" s="331">
        <f>10000-(AJ68*1000+AM68*10+AK68)</f>
        <v>5997</v>
      </c>
      <c r="AH68" s="332">
        <f>RANK(AG68,AG67:AG70,1)</f>
        <v>3</v>
      </c>
      <c r="AI68" s="237" t="str">
        <f>H67</f>
        <v>Portugal</v>
      </c>
      <c r="AJ68" s="237">
        <f t="shared" si="41"/>
        <v>4</v>
      </c>
      <c r="AK68" s="237">
        <f t="shared" si="42"/>
        <v>3</v>
      </c>
      <c r="AL68" s="237">
        <f t="shared" si="43"/>
        <v>3</v>
      </c>
      <c r="AM68" s="237">
        <f>AK68-AL68</f>
        <v>0</v>
      </c>
      <c r="AN68" s="331">
        <f>IF(Z67&lt;&gt;Z68,AG67,IF(E67&gt;G67,AG67-2000,AG67))</f>
        <v>10060</v>
      </c>
      <c r="AO68" s="333"/>
      <c r="AP68" s="331">
        <f>IF(Z68&lt;&gt;Z69,AG69,IF(G72&gt;E72,AG69-2000,AG69))</f>
        <v>4977</v>
      </c>
      <c r="AQ68" s="331">
        <f>IF(Z70&lt;&gt;Z68,AG70,IF(G70&gt;E70,AG70-2000,AG70))</f>
        <v>2956</v>
      </c>
      <c r="AR68" s="347">
        <f>AO71</f>
        <v>17991</v>
      </c>
      <c r="AS68" s="332">
        <f>RANK(AR68,AR67:AR70,1)</f>
        <v>3</v>
      </c>
      <c r="AT68" s="237" t="str">
        <f t="shared" si="44"/>
        <v>Portugal</v>
      </c>
      <c r="AU68" s="237">
        <f t="shared" si="45"/>
        <v>4</v>
      </c>
      <c r="AV68" s="237">
        <f t="shared" si="46"/>
        <v>3</v>
      </c>
      <c r="AW68" s="237">
        <f t="shared" si="47"/>
        <v>3</v>
      </c>
      <c r="AX68" s="314"/>
      <c r="AY68" s="314"/>
      <c r="AZ68" s="314"/>
      <c r="BA68" s="424">
        <v>2</v>
      </c>
      <c r="BB68" s="422" t="str">
        <f>VLOOKUP(2,AS67:AT70,2,FALSE)</f>
        <v>Frankreich</v>
      </c>
      <c r="BC68" s="423"/>
      <c r="BD68" s="425">
        <f>VLOOKUP(2,AS67:AW70,3,FALSE)</f>
        <v>5</v>
      </c>
      <c r="BE68" s="426">
        <f>VLOOKUP(2,AS67:AW70,4,FALSE)</f>
        <v>3</v>
      </c>
      <c r="BF68" s="330" t="s">
        <v>12</v>
      </c>
      <c r="BG68" s="426">
        <f>VLOOKUP(2,AS67:AW70,5,FALSE)</f>
        <v>1</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v>0</v>
      </c>
      <c r="F69" s="330" t="s">
        <v>12</v>
      </c>
      <c r="G69" s="329">
        <v>2</v>
      </c>
      <c r="H69" s="422" t="str">
        <f>C68</f>
        <v>Frankreich</v>
      </c>
      <c r="I69" s="423"/>
      <c r="J69" s="314"/>
      <c r="K69" s="314" t="s">
        <v>84</v>
      </c>
      <c r="L69" s="314">
        <f t="shared" si="40"/>
        <v>-1</v>
      </c>
      <c r="M69" s="314">
        <f>IF($E69="",0,IF($E69&gt;$G69,3,IF($E69=G69,1,0)))</f>
        <v>0</v>
      </c>
      <c r="N69" s="314"/>
      <c r="O69" s="314">
        <f>IF($G69="",0,IF($E69&gt;$G69,0,IF($E69=$G69,1,3)))</f>
        <v>3</v>
      </c>
      <c r="P69" s="314"/>
      <c r="Q69" s="314">
        <f>E69</f>
        <v>0</v>
      </c>
      <c r="R69" s="314"/>
      <c r="S69" s="314">
        <f>G69</f>
        <v>2</v>
      </c>
      <c r="T69" s="314"/>
      <c r="U69" s="314">
        <f>G69</f>
        <v>2</v>
      </c>
      <c r="V69" s="314"/>
      <c r="W69" s="314">
        <f>E69</f>
        <v>0</v>
      </c>
      <c r="X69" s="314"/>
      <c r="Y69" s="314"/>
      <c r="Z69" s="314">
        <f>O73</f>
        <v>5</v>
      </c>
      <c r="AA69" s="314">
        <f>S73</f>
        <v>3</v>
      </c>
      <c r="AB69" s="314">
        <f>W73</f>
        <v>1</v>
      </c>
      <c r="AC69" s="314">
        <f>AA69-AB69</f>
        <v>2</v>
      </c>
      <c r="AD69" s="314">
        <f>IF(Z69&gt;Z67,-1,0)</f>
        <v>-1</v>
      </c>
      <c r="AE69" s="314">
        <f>IF(Z69&gt;Z68,-1,0)</f>
        <v>-1</v>
      </c>
      <c r="AF69" s="314">
        <f>IF(Z69&gt;Z70,-1,0)</f>
        <v>0</v>
      </c>
      <c r="AG69" s="331">
        <f>10000-(AJ69*1000+AM69*10+AK69)</f>
        <v>4977</v>
      </c>
      <c r="AH69" s="332">
        <f>RANK(AG69,AG67:AG70,1)</f>
        <v>2</v>
      </c>
      <c r="AI69" s="237" t="str">
        <f>C68</f>
        <v>Frankreich</v>
      </c>
      <c r="AJ69" s="237">
        <f t="shared" si="41"/>
        <v>5</v>
      </c>
      <c r="AK69" s="237">
        <f t="shared" si="42"/>
        <v>3</v>
      </c>
      <c r="AL69" s="237">
        <f t="shared" si="43"/>
        <v>1</v>
      </c>
      <c r="AM69" s="237">
        <f>AK69-AL69</f>
        <v>2</v>
      </c>
      <c r="AN69" s="331">
        <f>IF(Z67&lt;&gt;Z69,AG67,IF(E69&gt;G69,AG67-2000,AG67))</f>
        <v>10060</v>
      </c>
      <c r="AO69" s="331">
        <f>IF(Z68&lt;&gt;Z69,AG68,IF(E72&gt;G72,AG68-2000,AG68))</f>
        <v>5997</v>
      </c>
      <c r="AP69" s="333"/>
      <c r="AQ69" s="331">
        <f>IF(Z70&lt;&gt;Z69,AG70,IF(G68&gt;E68,AG70-2000,AG70))</f>
        <v>2956</v>
      </c>
      <c r="AR69" s="347">
        <f>AP71</f>
        <v>14931</v>
      </c>
      <c r="AS69" s="332">
        <f>RANK(AR69,AR67:AR70,1)</f>
        <v>2</v>
      </c>
      <c r="AT69" s="237" t="str">
        <f t="shared" si="44"/>
        <v>Frankreich</v>
      </c>
      <c r="AU69" s="237">
        <f t="shared" si="45"/>
        <v>5</v>
      </c>
      <c r="AV69" s="237">
        <f t="shared" si="46"/>
        <v>3</v>
      </c>
      <c r="AW69" s="237">
        <f t="shared" si="47"/>
        <v>1</v>
      </c>
      <c r="AX69" s="314"/>
      <c r="AY69" s="314"/>
      <c r="AZ69" s="314"/>
      <c r="BA69" s="349">
        <v>3</v>
      </c>
      <c r="BB69" s="350" t="str">
        <f>VLOOKUP(3,AS67:AT70,2,FALSE)</f>
        <v>Portugal</v>
      </c>
      <c r="BC69" s="344"/>
      <c r="BD69" s="351">
        <f>VLOOKUP(3,AS67:AW70,3,FALSE)</f>
        <v>4</v>
      </c>
      <c r="BE69" s="351">
        <f>VLOOKUP(3,AS67:AW70,4,FALSE)</f>
        <v>3</v>
      </c>
      <c r="BF69" s="330" t="s">
        <v>12</v>
      </c>
      <c r="BG69" s="351">
        <f>VLOOKUP(3,AS67:AW70,5,FALSE)</f>
        <v>3</v>
      </c>
      <c r="BH69" s="314"/>
      <c r="BI69" s="315"/>
      <c r="BJ69" s="340">
        <f>IF(E69&gt;G69,IF(Spielplan!E69&gt;Spielplan!G69,Punktemodus!$B$3,0),0)</f>
        <v>0</v>
      </c>
      <c r="BK69" s="340">
        <f>IF(E69=G69,IF(Spielplan!E69=Spielplan!G69,Punktemodus!$B$3,0),0)</f>
        <v>0</v>
      </c>
      <c r="BL69" s="340">
        <f>IF(E69&lt;G69,IF(Spielplan!E69&lt;Spielplan!G69,Punktemodus!$B$3,0),0)</f>
        <v>0</v>
      </c>
      <c r="BM69" s="340">
        <f>IF(E69=Spielplan!E69,IF(G69=Spielplan!G69,Punktemodus!$B$5,0),0)</f>
        <v>0</v>
      </c>
      <c r="BN69" s="340">
        <f>IF(E69=Spielplan!E69,Punktemodus!$B$7,0)</f>
        <v>1</v>
      </c>
      <c r="BO69" s="340">
        <f>IF(G69=Spielplan!G69,Punktemodus!$B$7,0)</f>
        <v>0</v>
      </c>
      <c r="BP69" s="341">
        <f>IF(Spielplan!E69="",0,SUM(BJ69:BO69))</f>
        <v>0</v>
      </c>
      <c r="BQ69" s="315"/>
      <c r="BR69" s="521"/>
      <c r="BS69" s="360" t="e">
        <f>Spielplan!$BK$33</f>
        <v>#N/A</v>
      </c>
      <c r="BT69" s="400" t="e">
        <f>Spielplan!$BL$33</f>
        <v>#N/A</v>
      </c>
      <c r="BU69" s="401"/>
      <c r="BV69" s="402">
        <f>Spielplan!$BN$33</f>
        <v>0</v>
      </c>
      <c r="BW69" s="406"/>
      <c r="BX69" s="404">
        <f>COUNTIF($BT$12:$BT$41,BT69)*(Punktemodus!$B$11)</f>
        <v>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v>0</v>
      </c>
      <c r="F70" s="330" t="s">
        <v>12</v>
      </c>
      <c r="G70" s="329">
        <v>2</v>
      </c>
      <c r="H70" s="428" t="str">
        <f>H68</f>
        <v>Deutschland</v>
      </c>
      <c r="I70" s="429"/>
      <c r="J70" s="314"/>
      <c r="K70" s="314" t="s">
        <v>85</v>
      </c>
      <c r="L70" s="314">
        <f t="shared" si="40"/>
        <v>-1</v>
      </c>
      <c r="M70" s="314"/>
      <c r="N70" s="314">
        <f>IF($E70="",0,IF($E70&gt;$G70,3,IF($E70=$G70,1,0)))</f>
        <v>0</v>
      </c>
      <c r="O70" s="314"/>
      <c r="P70" s="314">
        <f>IF($G70="",0,IF($E70&gt;$G70,0,IF($E70=$G70,1,3)))</f>
        <v>3</v>
      </c>
      <c r="Q70" s="314"/>
      <c r="R70" s="314">
        <f>E70</f>
        <v>0</v>
      </c>
      <c r="S70" s="314"/>
      <c r="T70" s="314">
        <f>G70</f>
        <v>2</v>
      </c>
      <c r="U70" s="314"/>
      <c r="V70" s="314">
        <f>G70</f>
        <v>2</v>
      </c>
      <c r="W70" s="314"/>
      <c r="X70" s="314">
        <f>E70</f>
        <v>0</v>
      </c>
      <c r="Y70" s="314"/>
      <c r="Z70" s="314">
        <f>P73</f>
        <v>7</v>
      </c>
      <c r="AA70" s="314">
        <f>T73</f>
        <v>4</v>
      </c>
      <c r="AB70" s="314">
        <f>X73</f>
        <v>0</v>
      </c>
      <c r="AC70" s="314">
        <f>AA70-AB70</f>
        <v>4</v>
      </c>
      <c r="AD70" s="314">
        <f>IF(Z70&gt;Z67,-1,0)</f>
        <v>-1</v>
      </c>
      <c r="AE70" s="314">
        <f>IF(Z70&gt;Z68,-1,0)</f>
        <v>-1</v>
      </c>
      <c r="AF70" s="314">
        <f>IF(Z70&gt;Z69,-1,0)</f>
        <v>-1</v>
      </c>
      <c r="AG70" s="331">
        <f>10000-(AJ70*1000+AM70*10+AK70)</f>
        <v>2956</v>
      </c>
      <c r="AH70" s="332">
        <f>RANK(AG70,AG67:AG70,1)</f>
        <v>1</v>
      </c>
      <c r="AI70" s="237" t="str">
        <f>H68</f>
        <v>Deutschland</v>
      </c>
      <c r="AJ70" s="237">
        <f t="shared" si="41"/>
        <v>7</v>
      </c>
      <c r="AK70" s="237">
        <f t="shared" si="42"/>
        <v>4</v>
      </c>
      <c r="AL70" s="237">
        <f t="shared" si="43"/>
        <v>0</v>
      </c>
      <c r="AM70" s="237">
        <f>AK70-AL70</f>
        <v>4</v>
      </c>
      <c r="AN70" s="331">
        <f>IF(Z67&lt;&gt;Z70,AG67,IF(E71&gt;G71,AG67-2000,AG67))</f>
        <v>10060</v>
      </c>
      <c r="AO70" s="331">
        <f>IF(Z68&lt;&gt;Z70,AG68,IF(E70&gt;G70,AG68-2000,AG68))</f>
        <v>5997</v>
      </c>
      <c r="AP70" s="331">
        <f>IF(Z69&lt;&gt;Z70,AG69,IF(E68&gt;G68,AG69-2000,AG69))</f>
        <v>4977</v>
      </c>
      <c r="AQ70" s="333"/>
      <c r="AR70" s="347">
        <f>AQ71</f>
        <v>8868</v>
      </c>
      <c r="AS70" s="332">
        <f>RANK(AR70,AR67:AR70,1)</f>
        <v>1</v>
      </c>
      <c r="AT70" s="237" t="str">
        <f t="shared" si="44"/>
        <v>Deutschland</v>
      </c>
      <c r="AU70" s="237">
        <f t="shared" si="45"/>
        <v>7</v>
      </c>
      <c r="AV70" s="237">
        <f t="shared" si="46"/>
        <v>4</v>
      </c>
      <c r="AW70" s="237">
        <f t="shared" si="47"/>
        <v>0</v>
      </c>
      <c r="AX70" s="314"/>
      <c r="AY70" s="314"/>
      <c r="AZ70" s="314"/>
      <c r="BA70" s="352">
        <v>4</v>
      </c>
      <c r="BB70" s="353" t="str">
        <f>VLOOKUP(4,AS67:AT70,2,FALSE)</f>
        <v>Georgien</v>
      </c>
      <c r="BC70" s="354"/>
      <c r="BD70" s="355">
        <f>VLOOKUP(4,AS67:AW70,3,FALSE)</f>
        <v>0</v>
      </c>
      <c r="BE70" s="355">
        <f>VLOOKUP(4,AS67:AW70,4,FALSE)</f>
        <v>0</v>
      </c>
      <c r="BF70" s="330" t="s">
        <v>12</v>
      </c>
      <c r="BG70" s="355">
        <f>VLOOKUP(4,AS67:AW70,5,FALSE)</f>
        <v>6</v>
      </c>
      <c r="BH70" s="314"/>
      <c r="BI70" s="315"/>
      <c r="BJ70" s="340">
        <f>IF(E70&gt;G70,IF(Spielplan!E70&gt;Spielplan!G70,Punktemodus!$B$3,0),0)</f>
        <v>0</v>
      </c>
      <c r="BK70" s="340">
        <f>IF(E70=G70,IF(Spielplan!E70=Spielplan!G70,Punktemodus!$B$3,0),0)</f>
        <v>0</v>
      </c>
      <c r="BL70" s="340">
        <f>IF(E70&lt;G70,IF(Spielplan!E70&lt;Spielplan!G70,Punktemodus!$B$3,0),0)</f>
        <v>0</v>
      </c>
      <c r="BM70" s="340">
        <f>IF(E70=Spielplan!E70,IF(G70=Spielplan!G70,Punktemodus!$B$5,0),0)</f>
        <v>0</v>
      </c>
      <c r="BN70" s="340">
        <f>IF(E70=Spielplan!E70,Punktemodus!$B$7,0)</f>
        <v>1</v>
      </c>
      <c r="BO70" s="340">
        <f>IF(G70=Spielplan!G70,Punktemodus!$B$7,0)</f>
        <v>0</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v>0</v>
      </c>
      <c r="F71" s="330" t="s">
        <v>12</v>
      </c>
      <c r="G71" s="329">
        <v>2</v>
      </c>
      <c r="H71" s="422" t="str">
        <f>H68</f>
        <v>Deutschland</v>
      </c>
      <c r="I71" s="423"/>
      <c r="J71" s="314"/>
      <c r="K71" s="314" t="s">
        <v>86</v>
      </c>
      <c r="L71" s="314">
        <f t="shared" si="40"/>
        <v>-1</v>
      </c>
      <c r="M71" s="314">
        <f>IF($E71="",0,IF($E71&gt;$G71,3,IF($E71=G71,1,0)))</f>
        <v>0</v>
      </c>
      <c r="N71" s="314"/>
      <c r="O71" s="314"/>
      <c r="P71" s="314">
        <f>IF($G71="",0,IF($E71&gt;$G71,0,IF($E71=$G71,1,3)))</f>
        <v>3</v>
      </c>
      <c r="Q71" s="314">
        <f>E71</f>
        <v>0</v>
      </c>
      <c r="R71" s="314"/>
      <c r="S71" s="314"/>
      <c r="T71" s="314">
        <f>G71</f>
        <v>2</v>
      </c>
      <c r="U71" s="314">
        <f>G71</f>
        <v>2</v>
      </c>
      <c r="V71" s="314"/>
      <c r="W71" s="314"/>
      <c r="X71" s="314">
        <f>E71</f>
        <v>0</v>
      </c>
      <c r="Y71" s="314"/>
      <c r="Z71" s="314"/>
      <c r="AA71" s="314"/>
      <c r="AB71" s="314"/>
      <c r="AC71" s="314"/>
      <c r="AD71" s="314"/>
      <c r="AE71" s="314"/>
      <c r="AF71" s="314"/>
      <c r="AG71" s="237"/>
      <c r="AH71" s="237"/>
      <c r="AI71" s="237"/>
      <c r="AJ71" s="237"/>
      <c r="AK71" s="237"/>
      <c r="AL71" s="237"/>
      <c r="AM71" s="237"/>
      <c r="AN71" s="356">
        <f>SUM(AN67:AN70)</f>
        <v>30180</v>
      </c>
      <c r="AO71" s="357">
        <f>SUM(AO67:AO70)</f>
        <v>17991</v>
      </c>
      <c r="AP71" s="357">
        <f>SUM(AP67:AP70)</f>
        <v>14931</v>
      </c>
      <c r="AQ71" s="357">
        <f>SUM(AQ67:AQ70)</f>
        <v>8868</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0</v>
      </c>
      <c r="BL71" s="340">
        <f>IF(E71&lt;G71,IF(Spielplan!E71&lt;Spielplan!G71,Punktemodus!$B$3,0),0)</f>
        <v>0</v>
      </c>
      <c r="BM71" s="340">
        <f>IF(E71=Spielplan!E71,IF(G71=Spielplan!G71,Punktemodus!$B$5,0),0)</f>
        <v>0</v>
      </c>
      <c r="BN71" s="340">
        <f>IF(E71=Spielplan!E71,Punktemodus!$B$7,0)</f>
        <v>1</v>
      </c>
      <c r="BO71" s="340">
        <f>IF(G71=Spielplan!G71,Punktemodus!$B$7,0)</f>
        <v>0</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v>1</v>
      </c>
      <c r="F72" s="330" t="s">
        <v>12</v>
      </c>
      <c r="G72" s="329">
        <v>1</v>
      </c>
      <c r="H72" s="428" t="str">
        <f>C68</f>
        <v>Frankreich</v>
      </c>
      <c r="I72" s="429"/>
      <c r="J72" s="314"/>
      <c r="K72" s="314" t="s">
        <v>86</v>
      </c>
      <c r="L72" s="314">
        <f t="shared" si="40"/>
        <v>0</v>
      </c>
      <c r="M72" s="314"/>
      <c r="N72" s="314">
        <f>IF($E72="",0,IF($E72&gt;$G72,3,IF($E72=$G72,1,0)))</f>
        <v>1</v>
      </c>
      <c r="O72" s="314">
        <f>IF($G72="",0,IF($E72&gt;$G72,0,IF($E72=$G72,1,3)))</f>
        <v>1</v>
      </c>
      <c r="P72" s="314"/>
      <c r="Q72" s="314"/>
      <c r="R72" s="314">
        <f>E72</f>
        <v>1</v>
      </c>
      <c r="S72" s="314">
        <f>G72</f>
        <v>1</v>
      </c>
      <c r="T72" s="314"/>
      <c r="U72" s="314"/>
      <c r="V72" s="314">
        <f>G72</f>
        <v>1</v>
      </c>
      <c r="W72" s="314">
        <f>E72</f>
        <v>1</v>
      </c>
      <c r="X72" s="314"/>
      <c r="Y72" s="314"/>
      <c r="Z72" s="314" t="s">
        <v>30</v>
      </c>
      <c r="AA72" s="314"/>
      <c r="AB72" s="314"/>
      <c r="AC72" s="314"/>
      <c r="AD72" s="314"/>
      <c r="AE72" s="314"/>
      <c r="AF72" s="314"/>
      <c r="AG72" s="237" t="b">
        <f>OR(AG67=AG68,AG67=AG69,AG67=AG70,AG68=AG69,AG68=AG70,AG69=AG70)</f>
        <v>0</v>
      </c>
      <c r="AH72" s="237"/>
      <c r="AI72" s="237"/>
      <c r="AJ72" s="237"/>
      <c r="AK72" s="237"/>
      <c r="AL72" s="237"/>
      <c r="AM72" s="237"/>
      <c r="AN72" s="237" t="s">
        <v>34</v>
      </c>
      <c r="AO72" s="237"/>
      <c r="AP72" s="237"/>
      <c r="AQ72" s="237"/>
      <c r="AR72" s="237" t="b">
        <f>OR(AR67=AR68,AR67=AR69,AR67=AR70,AR68=AR69,AR68=AR70,AR69=AR70)</f>
        <v>0</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0</v>
      </c>
      <c r="BN72" s="340">
        <f>IF(E72=Spielplan!E72,Punktemodus!$B$7,0)</f>
        <v>0</v>
      </c>
      <c r="BO72" s="340">
        <f>IF(G72=Spielplan!G72,Punktemodus!$B$7,0)</f>
        <v>0</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48">SUM(M67:M72)</f>
        <v>0</v>
      </c>
      <c r="N73" s="314">
        <f t="shared" si="48"/>
        <v>4</v>
      </c>
      <c r="O73" s="314">
        <f t="shared" si="48"/>
        <v>5</v>
      </c>
      <c r="P73" s="314">
        <f t="shared" si="48"/>
        <v>7</v>
      </c>
      <c r="Q73" s="314">
        <f t="shared" si="48"/>
        <v>0</v>
      </c>
      <c r="R73" s="314">
        <f t="shared" si="48"/>
        <v>3</v>
      </c>
      <c r="S73" s="314">
        <f t="shared" si="48"/>
        <v>3</v>
      </c>
      <c r="T73" s="314">
        <f t="shared" si="48"/>
        <v>4</v>
      </c>
      <c r="U73" s="314">
        <f t="shared" si="48"/>
        <v>6</v>
      </c>
      <c r="V73" s="314">
        <f t="shared" si="48"/>
        <v>3</v>
      </c>
      <c r="W73" s="314">
        <f t="shared" si="48"/>
        <v>1</v>
      </c>
      <c r="X73" s="314">
        <f t="shared" si="48"/>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48"/>
        <v>0</v>
      </c>
      <c r="N74" s="314">
        <f t="shared" si="48"/>
        <v>5</v>
      </c>
      <c r="O74" s="314">
        <f t="shared" si="48"/>
        <v>10</v>
      </c>
      <c r="P74" s="314">
        <f t="shared" si="48"/>
        <v>14</v>
      </c>
      <c r="Q74" s="314">
        <f t="shared" si="48"/>
        <v>0</v>
      </c>
      <c r="R74" s="314">
        <f t="shared" si="48"/>
        <v>4</v>
      </c>
      <c r="S74" s="314">
        <f t="shared" si="48"/>
        <v>6</v>
      </c>
      <c r="T74" s="314">
        <f t="shared" si="48"/>
        <v>8</v>
      </c>
      <c r="U74" s="314">
        <f t="shared" si="48"/>
        <v>10</v>
      </c>
      <c r="V74" s="314">
        <f t="shared" si="48"/>
        <v>6</v>
      </c>
      <c r="W74" s="314">
        <f t="shared" si="48"/>
        <v>2</v>
      </c>
      <c r="X74" s="314">
        <f t="shared" si="48"/>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str">
        <f>BB14</f>
        <v>Türkei</v>
      </c>
      <c r="D78" s="435">
        <f>BD14</f>
        <v>2</v>
      </c>
      <c r="E78" s="435">
        <f>BE14</f>
        <v>2</v>
      </c>
      <c r="F78" s="330" t="s">
        <v>12</v>
      </c>
      <c r="G78" s="435">
        <f>BG14</f>
        <v>4</v>
      </c>
      <c r="H78" s="436">
        <f>D78*1000+(E78-G78)*10+E78</f>
        <v>1982</v>
      </c>
      <c r="I78" s="437" t="s">
        <v>199</v>
      </c>
      <c r="J78" s="438">
        <f t="shared" ref="J78:J83" si="49">IF(H78="","",RANK(H78,H$78:H$83,0)+ROW(A1)%%)</f>
        <v>6.0000999999999998</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f t="shared" ref="BA78:BA83" si="50">IF(ROW(A1)&gt;COUNT(J$78:J$83),"",SMALL(J$78:J$83,ROW(A1)))</f>
        <v>1.0002</v>
      </c>
      <c r="BB78" s="442" t="str">
        <f>IF($BA78="","",INDEX(C$78:C$83,MATCH($BA78,$J$78:$J$83,0)))</f>
        <v>Russland</v>
      </c>
      <c r="BC78" s="443"/>
      <c r="BD78" s="444">
        <f>IF($BA78="","",INDEX(D$78:D$83,MATCH($BA78,$J$78:$J$83,0)))</f>
        <v>4</v>
      </c>
      <c r="BE78" s="361">
        <f>IF($BA78="","",INDEX(E$78:E$83,MATCH($BA78,$J$78:$J$83,0)))</f>
        <v>4</v>
      </c>
      <c r="BF78" s="330" t="s">
        <v>12</v>
      </c>
      <c r="BG78" s="444">
        <f t="shared" ref="BG78:BG83" si="51">IF($BA78="","",INDEX(G$78:G$83,MATCH($BA78,$J$78:$J$83,0)))</f>
        <v>4</v>
      </c>
      <c r="BH78" s="361" t="str">
        <f>IF($BA78="","",INDEX(I$78:I$83,MATCH($BA78,$J$78:$J$83,0)))</f>
        <v>B</v>
      </c>
      <c r="BI78" s="445">
        <f>IF(BH78="A",0,IF(BH78="B",1,IF(BH78="C",2,IF(BH78="D",4,IF(BH78="E",8,IF(BH78="F",16,777777777))))))</f>
        <v>1</v>
      </c>
      <c r="BJ78" s="340">
        <f>IF(E78&gt;G78,IF(Spielplan!E78&gt;Spielplan!G78,Punktemodus!$B$3,0),0)</f>
        <v>0</v>
      </c>
      <c r="BK78" s="340">
        <f>IF(E78=G78,IF(Spielplan!E78=Spielplan!G78,Punktemodus!$B$3,0),0)</f>
        <v>0</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str">
        <f>BB25</f>
        <v>Russland</v>
      </c>
      <c r="D79" s="435">
        <f>BD25</f>
        <v>4</v>
      </c>
      <c r="E79" s="435">
        <f>BE25</f>
        <v>4</v>
      </c>
      <c r="F79" s="330" t="s">
        <v>12</v>
      </c>
      <c r="G79" s="435">
        <f>BG25</f>
        <v>4</v>
      </c>
      <c r="H79" s="436">
        <f t="shared" ref="H79:H83" si="52">D79*1000+(E79-G79)*10+E79</f>
        <v>4004</v>
      </c>
      <c r="I79" s="447" t="s">
        <v>200</v>
      </c>
      <c r="J79" s="438">
        <f t="shared" si="49"/>
        <v>1.0002</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f t="shared" si="50"/>
        <v>2.0005999999999999</v>
      </c>
      <c r="BB79" s="442" t="str">
        <f t="shared" ref="BB79:BB83" si="53">IF($BA79="","",INDEX(C$78:C$83,MATCH($BA79,$J$78:$J$83,0)))</f>
        <v>Portugal</v>
      </c>
      <c r="BC79" s="443"/>
      <c r="BD79" s="444">
        <f t="shared" ref="BD79:BD83" si="54">IF($BA79="","",INDEX(D$78:D$83,MATCH($BA79,$J$78:$J$83,0)))</f>
        <v>4</v>
      </c>
      <c r="BE79" s="361">
        <f>IF($BA79="","",INDEX(E$78:E$83,MATCH($BA79,$J$78:$J$83,0)))</f>
        <v>3</v>
      </c>
      <c r="BF79" s="330" t="s">
        <v>12</v>
      </c>
      <c r="BG79" s="444">
        <f t="shared" si="51"/>
        <v>3</v>
      </c>
      <c r="BH79" s="361" t="str">
        <f t="shared" ref="BH79:BH83" si="55">IF($BA79="","",INDEX(I$78:I$83,MATCH($BA79,$J$78:$J$83,0)))</f>
        <v>F</v>
      </c>
      <c r="BI79" s="445">
        <f t="shared" ref="BI79:BI81" si="56">IF(BH79="A",0,IF(BH79="B",1,IF(BH79="C",2,IF(BH79="D",4,IF(BH79="E",8,IF(BH79="F",16,777777777))))))</f>
        <v>16</v>
      </c>
      <c r="BJ79" s="340">
        <f>IF(E79&gt;G79,IF(Spielplan!E79&gt;Spielplan!G79,Punktemodus!$B$3,0),0)</f>
        <v>0</v>
      </c>
      <c r="BK79" s="340" t="e">
        <f>IF(E79=G79,IF(Spielplan!E79=Spielplan!G79,Punktemodus!$B$3,0),0)</f>
        <v>#N/A</v>
      </c>
      <c r="BL79" s="340">
        <f>IF(E79&lt;G79,IF(Spielplan!E79&lt;Spielplan!G79,Punktemodus!$B$3,0),0)</f>
        <v>0</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50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f>CS54</f>
        <v>0</v>
      </c>
      <c r="CT79" s="254"/>
      <c r="CU79" s="254"/>
      <c r="CV79" s="254"/>
      <c r="CW79" s="254"/>
    </row>
    <row r="80" spans="1:101" ht="18.75" customHeight="1" thickBot="1" x14ac:dyDescent="0.35">
      <c r="A80" s="314"/>
      <c r="B80" s="314"/>
      <c r="C80" s="446" t="str">
        <f>BB36</f>
        <v>Ukraine</v>
      </c>
      <c r="D80" s="435">
        <f>BD36</f>
        <v>3</v>
      </c>
      <c r="E80" s="435">
        <f>BE36</f>
        <v>1</v>
      </c>
      <c r="F80" s="330" t="s">
        <v>12</v>
      </c>
      <c r="G80" s="435">
        <f>BG36</f>
        <v>3</v>
      </c>
      <c r="H80" s="436">
        <f t="shared" si="52"/>
        <v>2981</v>
      </c>
      <c r="I80" s="447" t="s">
        <v>201</v>
      </c>
      <c r="J80" s="438">
        <f t="shared" si="49"/>
        <v>5.0003000000000002</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f t="shared" si="50"/>
        <v>3.0005000000000002</v>
      </c>
      <c r="BB80" s="442" t="str">
        <f t="shared" si="53"/>
        <v>Schweden</v>
      </c>
      <c r="BC80" s="443"/>
      <c r="BD80" s="444">
        <f t="shared" si="54"/>
        <v>3</v>
      </c>
      <c r="BE80" s="361">
        <f>IF($BA80="","",INDEX(E$78:E$83,MATCH($BA80,$J$78:$J$83,0)))</f>
        <v>2</v>
      </c>
      <c r="BF80" s="330" t="s">
        <v>12</v>
      </c>
      <c r="BG80" s="444">
        <f t="shared" si="51"/>
        <v>3</v>
      </c>
      <c r="BH80" s="361" t="str">
        <f t="shared" si="55"/>
        <v>E</v>
      </c>
      <c r="BI80" s="445">
        <f t="shared" si="56"/>
        <v>8</v>
      </c>
      <c r="BJ80" s="340">
        <f>IF(E80&gt;G80,IF(Spielplan!E80&gt;Spielplan!G80,Punktemodus!$B$3,0),0)</f>
        <v>0</v>
      </c>
      <c r="BK80" s="340">
        <f>IF(E80=G80,IF(Spielplan!E80=Spielplan!G80,Punktemodus!$B$3,0),0)</f>
        <v>0</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str">
        <f>BB47</f>
        <v>Tschechien</v>
      </c>
      <c r="D81" s="435">
        <f>BD47</f>
        <v>3</v>
      </c>
      <c r="E81" s="435">
        <f>BE47</f>
        <v>2</v>
      </c>
      <c r="F81" s="330" t="s">
        <v>12</v>
      </c>
      <c r="G81" s="435">
        <f>BG47</f>
        <v>4</v>
      </c>
      <c r="H81" s="436">
        <f t="shared" si="52"/>
        <v>2982</v>
      </c>
      <c r="I81" s="447" t="s">
        <v>202</v>
      </c>
      <c r="J81" s="438">
        <f t="shared" si="49"/>
        <v>4.0004</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f t="shared" si="50"/>
        <v>4.0004</v>
      </c>
      <c r="BB81" s="442" t="str">
        <f t="shared" si="53"/>
        <v>Tschechien</v>
      </c>
      <c r="BC81" s="443"/>
      <c r="BD81" s="444">
        <f t="shared" si="54"/>
        <v>3</v>
      </c>
      <c r="BE81" s="361">
        <f>IF($BA81="","",INDEX(E$78:E$83,MATCH($BA81,$J$78:$J$83,0)))</f>
        <v>2</v>
      </c>
      <c r="BF81" s="330" t="s">
        <v>12</v>
      </c>
      <c r="BG81" s="444">
        <f t="shared" si="51"/>
        <v>4</v>
      </c>
      <c r="BH81" s="361" t="str">
        <f t="shared" si="55"/>
        <v>D</v>
      </c>
      <c r="BI81" s="445">
        <f t="shared" si="56"/>
        <v>4</v>
      </c>
      <c r="BJ81" s="340">
        <f>IF(E81&gt;G81,IF(Spielplan!E81&gt;Spielplan!G81,Punktemodus!$B$3,0),0)</f>
        <v>0</v>
      </c>
      <c r="BK81" s="340">
        <f>IF(E81=G81,IF(Spielplan!E81=Spielplan!G81,Punktemodus!$B$3,0),0)</f>
        <v>0</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str">
        <f>BB58</f>
        <v>Schweden</v>
      </c>
      <c r="D82" s="435">
        <f>BD58</f>
        <v>3</v>
      </c>
      <c r="E82" s="435">
        <f>BE58</f>
        <v>2</v>
      </c>
      <c r="F82" s="330" t="s">
        <v>12</v>
      </c>
      <c r="G82" s="435">
        <f>BG58</f>
        <v>3</v>
      </c>
      <c r="H82" s="436">
        <f t="shared" si="52"/>
        <v>2992</v>
      </c>
      <c r="I82" s="447" t="s">
        <v>203</v>
      </c>
      <c r="J82" s="438">
        <f t="shared" si="49"/>
        <v>3.0005000000000002</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f t="shared" si="50"/>
        <v>5.0003000000000002</v>
      </c>
      <c r="BB82" s="350" t="str">
        <f t="shared" si="53"/>
        <v>Ukraine</v>
      </c>
      <c r="BC82" s="344"/>
      <c r="BD82" s="351">
        <f t="shared" si="54"/>
        <v>3</v>
      </c>
      <c r="BE82" s="351">
        <f>IF($BA82="","",INDEX(E$78:E$83,MATCH($BA82,$J$78:$J$83,0)))</f>
        <v>1</v>
      </c>
      <c r="BF82" s="330" t="s">
        <v>12</v>
      </c>
      <c r="BG82" s="351">
        <f t="shared" si="51"/>
        <v>3</v>
      </c>
      <c r="BH82" s="351" t="str">
        <f t="shared" si="55"/>
        <v>C</v>
      </c>
      <c r="BI82" s="314"/>
      <c r="BJ82" s="340">
        <f>IF(E82&gt;G82,IF(Spielplan!E82&gt;Spielplan!G82,Punktemodus!$B$3,0),0)</f>
        <v>0</v>
      </c>
      <c r="BK82" s="340">
        <f>IF(E82=G82,IF(Spielplan!E82=Spielplan!G82,Punktemodus!$B$3,0),0)</f>
        <v>0</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str">
        <f>BB69</f>
        <v>Portugal</v>
      </c>
      <c r="D83" s="435">
        <f>BD69</f>
        <v>4</v>
      </c>
      <c r="E83" s="435">
        <f>BE69</f>
        <v>3</v>
      </c>
      <c r="F83" s="330" t="s">
        <v>12</v>
      </c>
      <c r="G83" s="435">
        <f>BG69</f>
        <v>3</v>
      </c>
      <c r="H83" s="436">
        <f t="shared" si="52"/>
        <v>4003</v>
      </c>
      <c r="I83" s="450" t="s">
        <v>204</v>
      </c>
      <c r="J83" s="438">
        <f t="shared" si="49"/>
        <v>2.0005999999999999</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f t="shared" si="50"/>
        <v>6.0000999999999998</v>
      </c>
      <c r="BB83" s="350" t="str">
        <f t="shared" si="53"/>
        <v>Türkei</v>
      </c>
      <c r="BC83" s="344"/>
      <c r="BD83" s="351">
        <f t="shared" si="54"/>
        <v>2</v>
      </c>
      <c r="BE83" s="351">
        <f>IF($BA83="","",INDEX(E$78:E$83,MATCH($BA83,$J$78:$J$83,0)))</f>
        <v>2</v>
      </c>
      <c r="BF83" s="330" t="s">
        <v>12</v>
      </c>
      <c r="BG83" s="351">
        <f t="shared" si="51"/>
        <v>4</v>
      </c>
      <c r="BH83" s="351" t="str">
        <f t="shared" si="55"/>
        <v>A</v>
      </c>
      <c r="BI83" s="314"/>
      <c r="BJ83" s="340">
        <f>IF(E83&gt;G83,IF(Spielplan!E83&gt;Spielplan!G83,Punktemodus!$B$3,0),0)</f>
        <v>0</v>
      </c>
      <c r="BK83" s="340" t="e">
        <f>IF(E83=G83,IF(Spielplan!E83=Spielplan!G83,Punktemodus!$B$3,0),0)</f>
        <v>#N/A</v>
      </c>
      <c r="BL83" s="340">
        <f>IF(E83&lt;G83,IF(Spielplan!E83&lt;Spielplan!G83,Punktemodus!$B$3,0),0)</f>
        <v>0</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Belgien</v>
      </c>
      <c r="D84" s="469" t="str">
        <f>$BB$34</f>
        <v>Niederlande</v>
      </c>
      <c r="E84" s="470"/>
      <c r="F84" s="471" t="str">
        <f>$BB$56</f>
        <v>Spanien</v>
      </c>
      <c r="G84" s="470"/>
      <c r="H84" s="472" t="str">
        <f>$BB$67</f>
        <v>Deutschland</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29</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str">
        <f>$C$78</f>
        <v>Türkei</v>
      </c>
      <c r="D86" s="680" t="str">
        <f>$C$81</f>
        <v>Tschechien</v>
      </c>
      <c r="E86" s="681"/>
      <c r="F86" s="682" t="str">
        <f>$C$79</f>
        <v>Russland</v>
      </c>
      <c r="G86" s="683"/>
      <c r="H86" s="504" t="str">
        <f>$C$80</f>
        <v>Ukraine</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str">
        <f>$C$78</f>
        <v>Türkei</v>
      </c>
      <c r="D87" s="694" t="str">
        <f>$C$82</f>
        <v>Schweden</v>
      </c>
      <c r="E87" s="695"/>
      <c r="F87" s="682" t="str">
        <f>$C$79</f>
        <v>Russland</v>
      </c>
      <c r="G87" s="683"/>
      <c r="H87" s="504" t="str">
        <f>$C$80</f>
        <v>Ukraine</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str">
        <f>VLOOKUP($BH$85,$B$86:$H$100,2,FALSE)</f>
        <v>Portugal</v>
      </c>
      <c r="BC87" s="443"/>
      <c r="BD87" s="361" t="str">
        <f t="shared" ref="BD87:BD89" si="57">VLOOKUP(BB87,$BB$78:$BH$81,7,FALSE)</f>
        <v>F</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str">
        <f>$C$78</f>
        <v>Türkei</v>
      </c>
      <c r="D88" s="694" t="str">
        <f>$C$83</f>
        <v>Portugal</v>
      </c>
      <c r="E88" s="695"/>
      <c r="F88" s="682" t="str">
        <f>$C$79</f>
        <v>Russland</v>
      </c>
      <c r="G88" s="683"/>
      <c r="H88" s="504" t="str">
        <f>$C$80</f>
        <v>Ukraine</v>
      </c>
      <c r="I88" s="314"/>
      <c r="J88" s="388"/>
      <c r="K88" s="460" t="str">
        <f>BB23</f>
        <v>Belgien</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str">
        <f>VLOOKUP($BH$85,$B$86:$H$100,3,FALSE)</f>
        <v>Schweden</v>
      </c>
      <c r="BC88" s="443"/>
      <c r="BD88" s="361" t="str">
        <f t="shared" si="57"/>
        <v>E</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str">
        <f>$C$81</f>
        <v>Tschechien</v>
      </c>
      <c r="D89" s="694" t="str">
        <f>$C$82</f>
        <v>Schweden</v>
      </c>
      <c r="E89" s="695"/>
      <c r="F89" s="696" t="str">
        <f>$C$78</f>
        <v>Türkei</v>
      </c>
      <c r="G89" s="697"/>
      <c r="H89" s="505" t="str">
        <f>$C$79</f>
        <v>Russland</v>
      </c>
      <c r="I89" s="314"/>
      <c r="J89" s="388"/>
      <c r="K89" s="460" t="str">
        <f>BB34</f>
        <v>Niederlande</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str">
        <f>VLOOKUP($BH$85,$B$86:$H$100,5,FALSE)</f>
        <v>Tschechien</v>
      </c>
      <c r="BC89" s="443"/>
      <c r="BD89" s="361" t="str">
        <f t="shared" si="57"/>
        <v>D</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str">
        <f>$C$81</f>
        <v>Tschechien</v>
      </c>
      <c r="D90" s="694" t="str">
        <f t="shared" ref="D90:D91" si="58">$C$83</f>
        <v>Portugal</v>
      </c>
      <c r="E90" s="695"/>
      <c r="F90" s="696" t="str">
        <f>$C$78</f>
        <v>Türkei</v>
      </c>
      <c r="G90" s="697"/>
      <c r="H90" s="505" t="str">
        <f>$C$79</f>
        <v>Russland</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str">
        <f>VLOOKUP($BH$85,$B$86:$H$100,7,FALSE)</f>
        <v>Russland</v>
      </c>
      <c r="BC90" s="443"/>
      <c r="BD90" s="361" t="str">
        <f>VLOOKUP(BB90,$BB$78:$BH$81,7,FALSE)</f>
        <v>B</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str">
        <f>$C$82</f>
        <v>Schweden</v>
      </c>
      <c r="D91" s="694" t="str">
        <f t="shared" si="58"/>
        <v>Portugal</v>
      </c>
      <c r="E91" s="695"/>
      <c r="F91" s="682" t="str">
        <f>$C$79</f>
        <v>Russland</v>
      </c>
      <c r="G91" s="683"/>
      <c r="H91" s="505" t="str">
        <f>$C$78</f>
        <v>Türkei</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str">
        <f>$C$82</f>
        <v>Schweden</v>
      </c>
      <c r="D92" s="680" t="str">
        <f t="shared" ref="D92:D97" si="59">$C$81</f>
        <v>Tschechien</v>
      </c>
      <c r="E92" s="681"/>
      <c r="F92" s="694" t="str">
        <f>$C$80</f>
        <v>Ukraine</v>
      </c>
      <c r="G92" s="698"/>
      <c r="H92" s="505" t="str">
        <f>$C$78</f>
        <v>Türkei</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str">
        <f>$C$83</f>
        <v>Portugal</v>
      </c>
      <c r="D93" s="680" t="str">
        <f t="shared" si="59"/>
        <v>Tschechien</v>
      </c>
      <c r="E93" s="681"/>
      <c r="F93" s="694" t="str">
        <f>$C$80</f>
        <v>Ukraine</v>
      </c>
      <c r="G93" s="698"/>
      <c r="H93" s="505" t="str">
        <f>$C$78</f>
        <v>Türkei</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str">
        <f>$C$82</f>
        <v>Schweden</v>
      </c>
      <c r="D94" s="694" t="str">
        <f>$C$83</f>
        <v>Portugal</v>
      </c>
      <c r="E94" s="695"/>
      <c r="F94" s="694" t="str">
        <f>$C$80</f>
        <v>Ukraine</v>
      </c>
      <c r="G94" s="698"/>
      <c r="H94" s="505" t="str">
        <f>$C$78</f>
        <v>Türkei</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str">
        <f t="shared" ref="C95:C96" si="60">$C$82</f>
        <v>Schweden</v>
      </c>
      <c r="D95" s="694" t="str">
        <f>$C$83</f>
        <v>Portugal</v>
      </c>
      <c r="E95" s="695"/>
      <c r="F95" s="694" t="str">
        <f>$C$81</f>
        <v>Tschechien</v>
      </c>
      <c r="G95" s="698"/>
      <c r="H95" s="505" t="str">
        <f>$C$78</f>
        <v>Türkei</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str">
        <f t="shared" si="60"/>
        <v>Schweden</v>
      </c>
      <c r="D96" s="680" t="str">
        <f t="shared" si="59"/>
        <v>Tschechien</v>
      </c>
      <c r="E96" s="681"/>
      <c r="F96" s="682" t="str">
        <f>$C$79</f>
        <v>Russland</v>
      </c>
      <c r="G96" s="683"/>
      <c r="H96" s="504" t="str">
        <f>$C$80</f>
        <v>Ukraine</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str">
        <f t="shared" ref="C97:C100" si="61">$C$83</f>
        <v>Portugal</v>
      </c>
      <c r="D97" s="680" t="str">
        <f t="shared" si="59"/>
        <v>Tschechien</v>
      </c>
      <c r="E97" s="681"/>
      <c r="F97" s="694" t="str">
        <f>$C$80</f>
        <v>Ukraine</v>
      </c>
      <c r="G97" s="698"/>
      <c r="H97" s="505" t="str">
        <f>$C$79</f>
        <v>Russland</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str">
        <f t="shared" si="61"/>
        <v>Portugal</v>
      </c>
      <c r="D98" s="694" t="str">
        <f t="shared" ref="D98:D100" si="62">$C$82</f>
        <v>Schweden</v>
      </c>
      <c r="E98" s="695"/>
      <c r="F98" s="694" t="str">
        <f>$C$80</f>
        <v>Ukraine</v>
      </c>
      <c r="G98" s="698"/>
      <c r="H98" s="505" t="str">
        <f>$C$79</f>
        <v>Russland</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str">
        <f t="shared" si="61"/>
        <v>Portugal</v>
      </c>
      <c r="D99" s="694" t="str">
        <f t="shared" si="62"/>
        <v>Schweden</v>
      </c>
      <c r="E99" s="695"/>
      <c r="F99" s="694" t="str">
        <f>$C$81</f>
        <v>Tschechien</v>
      </c>
      <c r="G99" s="698"/>
      <c r="H99" s="505" t="str">
        <f>$C$79</f>
        <v>Russland</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str">
        <f t="shared" si="61"/>
        <v>Portugal</v>
      </c>
      <c r="D100" s="694" t="str">
        <f t="shared" si="62"/>
        <v>Schweden</v>
      </c>
      <c r="E100" s="695"/>
      <c r="F100" s="694" t="str">
        <f>$C$81</f>
        <v>Tschechien</v>
      </c>
      <c r="G100" s="698"/>
      <c r="H100" s="504" t="str">
        <f>$C$80</f>
        <v>Ukraine</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D100:E100"/>
    <mergeCell ref="F100:G100"/>
    <mergeCell ref="BS79:BV80"/>
    <mergeCell ref="D97:E97"/>
    <mergeCell ref="F97:G97"/>
    <mergeCell ref="D98:E98"/>
    <mergeCell ref="F98:G98"/>
    <mergeCell ref="D99:E99"/>
    <mergeCell ref="F99:G99"/>
    <mergeCell ref="D94:E94"/>
    <mergeCell ref="F94:G94"/>
    <mergeCell ref="D95:E95"/>
    <mergeCell ref="F95:G95"/>
    <mergeCell ref="D96:E96"/>
    <mergeCell ref="F96:G96"/>
    <mergeCell ref="D91:E91"/>
    <mergeCell ref="F91:G91"/>
    <mergeCell ref="D92:E92"/>
    <mergeCell ref="F92:G92"/>
    <mergeCell ref="D93:E93"/>
    <mergeCell ref="F93:G93"/>
    <mergeCell ref="D89:E89"/>
    <mergeCell ref="F89:G89"/>
    <mergeCell ref="D90:E90"/>
    <mergeCell ref="F90:G90"/>
    <mergeCell ref="D87:E87"/>
    <mergeCell ref="F87:G87"/>
    <mergeCell ref="D88:E88"/>
    <mergeCell ref="F88:G88"/>
    <mergeCell ref="C2:CE2"/>
    <mergeCell ref="D85:E85"/>
    <mergeCell ref="F85:G85"/>
    <mergeCell ref="D86:E86"/>
    <mergeCell ref="F86:G86"/>
    <mergeCell ref="H3:BZ3"/>
    <mergeCell ref="BY4:BZ4"/>
    <mergeCell ref="I4:BI4"/>
    <mergeCell ref="BP8:BP11"/>
    <mergeCell ref="BK9:BK11"/>
    <mergeCell ref="BL9:BL11"/>
    <mergeCell ref="BM9:BM11"/>
    <mergeCell ref="BJ9:BJ11"/>
    <mergeCell ref="BN9:BN11"/>
    <mergeCell ref="BO9:BO11"/>
    <mergeCell ref="CG4:CV4"/>
    <mergeCell ref="CO81:CO84"/>
    <mergeCell ref="CS81:CS84"/>
    <mergeCell ref="CS44:CS47"/>
    <mergeCell ref="CO44:CO47"/>
    <mergeCell ref="CQ59:CV60"/>
    <mergeCell ref="CQ23:CV24"/>
    <mergeCell ref="CJ44:CJ47"/>
    <mergeCell ref="CK44:CK47"/>
    <mergeCell ref="CP44:CP47"/>
    <mergeCell ref="CT44:CT47"/>
    <mergeCell ref="CQ21:CV21"/>
    <mergeCell ref="CJ81:CJ84"/>
    <mergeCell ref="BS92:BV93"/>
    <mergeCell ref="BX86:BY87"/>
    <mergeCell ref="BX89:BY90"/>
    <mergeCell ref="BX92:BY93"/>
    <mergeCell ref="BS89:BV90"/>
    <mergeCell ref="BS86:BV87"/>
    <mergeCell ref="CF44:CF47"/>
    <mergeCell ref="CE81:CE84"/>
    <mergeCell ref="BS44:BV45"/>
    <mergeCell ref="BX44:BX47"/>
    <mergeCell ref="BY44:BY47"/>
    <mergeCell ref="BZ44:BZ47"/>
    <mergeCell ref="CE44:CE47"/>
    <mergeCell ref="BZ81:BZ84"/>
  </mergeCells>
  <phoneticPr fontId="2" type="noConversion"/>
  <conditionalFormatting sqref="CQ23:CV24">
    <cfRule type="expression" dxfId="49" priority="16"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ignoredErrors>
    <ignoredError sqref="D78:G8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2849-EF0E-41C0-8E58-ABC62BA1AE94}">
  <sheetPr>
    <tabColor rgb="FFFFFF00"/>
  </sheetPr>
  <dimension ref="A1:CW101"/>
  <sheetViews>
    <sheetView zoomScale="75" zoomScaleNormal="75" workbookViewId="0">
      <pane ySplit="5" topLeftCell="A6" activePane="bottomLeft" state="frozen"/>
      <selection activeCell="CJ37" sqref="CJ37"/>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407</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8"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7CFE7-E768-407E-A4C8-F547443771CC}">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408</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7"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F48F8-47E8-4E8A-A01D-49B9C8951E9A}">
  <sheetPr>
    <tabColor rgb="FFFFFF00"/>
  </sheetPr>
  <dimension ref="A1:CW101"/>
  <sheetViews>
    <sheetView zoomScale="75" zoomScaleNormal="75" workbookViewId="0">
      <pane ySplit="5" topLeftCell="A6" activePane="bottomLeft" state="frozen"/>
      <selection activeCell="I4" sqref="I4:BI4"/>
      <selection pane="bottomLeft" activeCell="C2" sqref="C2:CE2"/>
    </sheetView>
  </sheetViews>
  <sheetFormatPr baseColWidth="10" defaultRowHeight="18.75" outlineLevelCol="1" x14ac:dyDescent="0.3"/>
  <cols>
    <col min="1" max="2" width="4.140625" style="240" customWidth="1"/>
    <col min="3" max="3" width="20.7109375" style="240" customWidth="1"/>
    <col min="4" max="4" width="2.7109375" style="240" customWidth="1"/>
    <col min="5" max="5" width="6.7109375" style="245" customWidth="1"/>
    <col min="6" max="6" width="2.7109375" style="240" customWidth="1"/>
    <col min="7" max="7" width="6.7109375" style="245" customWidth="1"/>
    <col min="8" max="8" width="20.7109375" style="240" customWidth="1"/>
    <col min="9" max="9" width="2.7109375" style="240" customWidth="1"/>
    <col min="10" max="10" width="5.5703125" style="240" customWidth="1"/>
    <col min="11" max="11" width="26.85546875" style="240" hidden="1" customWidth="1"/>
    <col min="12" max="24" width="3.7109375" style="240" hidden="1" customWidth="1" outlineLevel="1"/>
    <col min="25" max="25" width="2.7109375" style="240" hidden="1" customWidth="1" outlineLevel="1"/>
    <col min="26" max="26" width="7.140625" style="240" hidden="1" customWidth="1" outlineLevel="1"/>
    <col min="27" max="32" width="3.28515625" style="240" hidden="1" customWidth="1" outlineLevel="1"/>
    <col min="33" max="33" width="11.7109375" style="240" hidden="1" customWidth="1" outlineLevel="1"/>
    <col min="34" max="34" width="2.7109375" style="240" hidden="1" customWidth="1" outlineLevel="1"/>
    <col min="35" max="35" width="12" style="240" hidden="1" customWidth="1" outlineLevel="1"/>
    <col min="36" max="36" width="2.7109375" style="240" hidden="1" customWidth="1" outlineLevel="1"/>
    <col min="37" max="38" width="7.140625" style="240" hidden="1" customWidth="1" outlineLevel="1"/>
    <col min="39" max="39" width="3.140625" style="240" hidden="1" customWidth="1" outlineLevel="1"/>
    <col min="40" max="43" width="10.7109375" style="240" hidden="1" customWidth="1" outlineLevel="1"/>
    <col min="44" max="44" width="12.7109375" style="240" hidden="1" customWidth="1" outlineLevel="1"/>
    <col min="45" max="45" width="8.28515625" style="240" hidden="1" customWidth="1" outlineLevel="1"/>
    <col min="46" max="46" width="14.28515625" style="240" hidden="1" customWidth="1" outlineLevel="1"/>
    <col min="47" max="47" width="2.7109375" style="240" hidden="1" customWidth="1" outlineLevel="1"/>
    <col min="48" max="49" width="7.140625" style="240" hidden="1" customWidth="1" outlineLevel="1"/>
    <col min="50" max="50" width="1.42578125" style="240" hidden="1" customWidth="1" outlineLevel="1"/>
    <col min="51" max="51" width="3.7109375" style="240" hidden="1" customWidth="1" outlineLevel="1"/>
    <col min="52" max="52" width="3.42578125" style="240" customWidth="1" collapsed="1"/>
    <col min="53" max="53" width="2.7109375" style="240" customWidth="1"/>
    <col min="54" max="54" width="17.7109375" style="240" customWidth="1"/>
    <col min="55" max="55" width="5.7109375" style="240" customWidth="1"/>
    <col min="56" max="56" width="8.42578125" style="240" customWidth="1"/>
    <col min="57" max="57" width="6.7109375" style="240" customWidth="1"/>
    <col min="58" max="58" width="2.7109375" style="240" customWidth="1"/>
    <col min="59" max="59" width="6.7109375" style="240" customWidth="1"/>
    <col min="60" max="60" width="7.5703125" style="240" customWidth="1"/>
    <col min="61" max="61" width="3.140625" style="240" customWidth="1"/>
    <col min="62" max="67" width="7.5703125" style="240" hidden="1" customWidth="1" outlineLevel="1"/>
    <col min="68" max="68" width="7.5703125" style="240" customWidth="1" collapsed="1"/>
    <col min="69" max="69" width="4" style="240" customWidth="1"/>
    <col min="70" max="70" width="6.7109375" style="522" customWidth="1"/>
    <col min="71" max="71" width="7.5703125" style="240" customWidth="1"/>
    <col min="72" max="72" width="17.7109375" style="240" customWidth="1"/>
    <col min="73" max="73" width="5.7109375" style="240" customWidth="1"/>
    <col min="74" max="74" width="6.7109375" style="240" customWidth="1"/>
    <col min="75" max="75" width="2.7109375" style="240" customWidth="1"/>
    <col min="76" max="77" width="6.7109375" style="240" customWidth="1"/>
    <col min="78" max="78" width="7.5703125" style="240" customWidth="1"/>
    <col min="79" max="79" width="17.7109375" style="240" customWidth="1"/>
    <col min="80" max="80" width="5.7109375" style="240" customWidth="1"/>
    <col min="81" max="81" width="6.7109375" style="240" customWidth="1"/>
    <col min="82" max="82" width="2.7109375" style="240" customWidth="1"/>
    <col min="83" max="83" width="6.7109375" style="240" customWidth="1"/>
    <col min="84" max="84" width="17.7109375" style="240" customWidth="1"/>
    <col min="85" max="85" width="5.7109375" style="240" customWidth="1"/>
    <col min="86" max="86" width="6.7109375" style="240" customWidth="1"/>
    <col min="87" max="87" width="2.7109375" style="240" customWidth="1"/>
    <col min="88" max="88" width="6.7109375" style="240" customWidth="1"/>
    <col min="89" max="89" width="17.7109375" style="240" customWidth="1"/>
    <col min="90" max="90" width="5.7109375" style="240" customWidth="1"/>
    <col min="91" max="91" width="6.7109375" style="240" customWidth="1"/>
    <col min="92" max="92" width="2.7109375" style="240" customWidth="1"/>
    <col min="93" max="93" width="6.7109375" style="240" customWidth="1"/>
    <col min="94" max="94" width="4" style="240" customWidth="1"/>
    <col min="95" max="96" width="11.42578125" style="240"/>
    <col min="97" max="97" width="7.5703125" style="240" customWidth="1"/>
    <col min="98" max="100" width="11.42578125" style="240"/>
    <col min="101" max="101" width="4" style="240" customWidth="1"/>
    <col min="102" max="16384" width="11.42578125" style="240"/>
  </cols>
  <sheetData>
    <row r="1" spans="1:101" ht="37.5" customHeight="1" thickBot="1" x14ac:dyDescent="0.45">
      <c r="A1" s="235"/>
      <c r="B1" s="235"/>
      <c r="C1" s="309"/>
      <c r="D1" s="235"/>
      <c r="E1" s="236"/>
      <c r="F1" s="235"/>
      <c r="G1" s="236"/>
      <c r="H1" s="310"/>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513"/>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row>
    <row r="2" spans="1:101" ht="85.5" customHeight="1" thickBot="1" x14ac:dyDescent="1.25">
      <c r="A2" s="235"/>
      <c r="B2" s="235"/>
      <c r="C2" s="673" t="s">
        <v>344</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5"/>
      <c r="CF2" s="235"/>
      <c r="CG2" s="235"/>
      <c r="CH2" s="235"/>
      <c r="CI2" s="235"/>
      <c r="CJ2" s="235"/>
      <c r="CK2" s="235"/>
      <c r="CL2" s="235"/>
      <c r="CM2" s="235"/>
      <c r="CN2" s="235"/>
      <c r="CO2" s="235"/>
      <c r="CP2" s="235"/>
      <c r="CQ2" s="235"/>
      <c r="CR2" s="235"/>
      <c r="CS2" s="235"/>
      <c r="CT2" s="235"/>
      <c r="CU2" s="235"/>
      <c r="CV2" s="235"/>
      <c r="CW2" s="235"/>
    </row>
    <row r="3" spans="1:101" ht="85.5" customHeight="1" thickBot="1" x14ac:dyDescent="0.25">
      <c r="A3" s="235"/>
      <c r="B3" s="235"/>
      <c r="C3" s="235"/>
      <c r="D3" s="235"/>
      <c r="E3" s="236"/>
      <c r="F3" s="235"/>
      <c r="G3" s="236"/>
      <c r="H3" s="684"/>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685"/>
      <c r="BH3" s="685"/>
      <c r="BI3" s="685"/>
      <c r="BJ3" s="685"/>
      <c r="BK3" s="685"/>
      <c r="BL3" s="685"/>
      <c r="BM3" s="685"/>
      <c r="BN3" s="685"/>
      <c r="BO3" s="685"/>
      <c r="BP3" s="685"/>
      <c r="BQ3" s="685"/>
      <c r="BR3" s="685"/>
      <c r="BS3" s="685"/>
      <c r="BT3" s="685"/>
      <c r="BU3" s="685"/>
      <c r="BV3" s="685"/>
      <c r="BW3" s="685"/>
      <c r="BX3" s="685"/>
      <c r="BY3" s="685"/>
      <c r="BZ3" s="685"/>
      <c r="CA3" s="235"/>
      <c r="CB3" s="235"/>
      <c r="CC3" s="235"/>
      <c r="CD3" s="235"/>
      <c r="CE3" s="235"/>
      <c r="CF3" s="235"/>
      <c r="CG3" s="235"/>
      <c r="CH3" s="235"/>
      <c r="CI3" s="235"/>
      <c r="CJ3" s="235"/>
      <c r="CK3" s="235"/>
      <c r="CL3" s="235"/>
      <c r="CM3" s="235"/>
      <c r="CN3" s="235"/>
      <c r="CO3" s="235"/>
      <c r="CP3" s="235"/>
      <c r="CQ3" s="235"/>
      <c r="CR3" s="235"/>
      <c r="CS3" s="235"/>
      <c r="CT3" s="235"/>
      <c r="CU3" s="235"/>
      <c r="CV3" s="235"/>
      <c r="CW3" s="235"/>
    </row>
    <row r="4" spans="1:101" ht="37.5" customHeight="1" thickBot="1" x14ac:dyDescent="0.55000000000000004">
      <c r="A4" s="235"/>
      <c r="B4" s="235"/>
      <c r="C4" s="235"/>
      <c r="D4" s="235"/>
      <c r="E4" s="236"/>
      <c r="F4" s="235"/>
      <c r="G4" s="236"/>
      <c r="H4" s="311" t="s">
        <v>103</v>
      </c>
      <c r="I4" s="688" t="s">
        <v>390</v>
      </c>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90"/>
      <c r="BJ4" s="312"/>
      <c r="BK4" s="312"/>
      <c r="BL4" s="312"/>
      <c r="BM4" s="312"/>
      <c r="BN4" s="312"/>
      <c r="BO4" s="312"/>
      <c r="BP4" s="235"/>
      <c r="BQ4" s="311" t="s">
        <v>104</v>
      </c>
      <c r="BR4" s="513"/>
      <c r="BS4" s="235"/>
      <c r="BT4" s="235"/>
      <c r="BU4" s="235"/>
      <c r="BV4" s="235"/>
      <c r="BW4" s="235"/>
      <c r="BX4" s="235"/>
      <c r="BY4" s="686">
        <f>IF(Spielplan!$BH$72="",$BX$86,$BX$92)</f>
        <v>0</v>
      </c>
      <c r="BZ4" s="687"/>
      <c r="CA4" s="235"/>
      <c r="CB4" s="235"/>
      <c r="CC4" s="235"/>
      <c r="CD4" s="235"/>
      <c r="CE4" s="235"/>
      <c r="CF4" s="235"/>
      <c r="CG4" s="657" t="s">
        <v>226</v>
      </c>
      <c r="CH4" s="658"/>
      <c r="CI4" s="658"/>
      <c r="CJ4" s="658"/>
      <c r="CK4" s="658"/>
      <c r="CL4" s="658"/>
      <c r="CM4" s="658"/>
      <c r="CN4" s="658"/>
      <c r="CO4" s="658"/>
      <c r="CP4" s="658"/>
      <c r="CQ4" s="658"/>
      <c r="CR4" s="658"/>
      <c r="CS4" s="658"/>
      <c r="CT4" s="658"/>
      <c r="CU4" s="658"/>
      <c r="CV4" s="659"/>
      <c r="CW4" s="235"/>
    </row>
    <row r="5" spans="1:101" x14ac:dyDescent="0.3">
      <c r="A5" s="235"/>
      <c r="B5" s="235"/>
      <c r="C5" s="235"/>
      <c r="D5" s="235"/>
      <c r="E5" s="236"/>
      <c r="F5" s="235"/>
      <c r="G5" s="236"/>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313"/>
      <c r="BJ5" s="235"/>
      <c r="BK5" s="235"/>
      <c r="BL5" s="235"/>
      <c r="BM5" s="235"/>
      <c r="BN5" s="235"/>
      <c r="BO5" s="235"/>
      <c r="BP5" s="235"/>
      <c r="BQ5" s="235"/>
      <c r="BR5" s="513"/>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row>
    <row r="6" spans="1:101" x14ac:dyDescent="0.3">
      <c r="A6" s="314"/>
      <c r="B6" s="314"/>
      <c r="C6" s="314"/>
      <c r="D6" s="314"/>
      <c r="E6" s="315"/>
      <c r="F6" s="314"/>
      <c r="G6" s="315"/>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5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row>
    <row r="7" spans="1:101" ht="19.5" thickBot="1" x14ac:dyDescent="0.35">
      <c r="A7" s="314"/>
      <c r="B7" s="314"/>
      <c r="C7" s="314"/>
      <c r="D7" s="314"/>
      <c r="E7" s="315"/>
      <c r="F7" s="314"/>
      <c r="G7" s="315"/>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5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row>
    <row r="8" spans="1:101" ht="26.25" customHeight="1" thickBot="1" x14ac:dyDescent="0.45">
      <c r="A8" s="314"/>
      <c r="B8" s="314"/>
      <c r="C8" s="316" t="s">
        <v>98</v>
      </c>
      <c r="D8" s="317"/>
      <c r="E8" s="318"/>
      <c r="F8" s="317"/>
      <c r="G8" s="318"/>
      <c r="H8" s="317"/>
      <c r="I8" s="317"/>
      <c r="J8" s="317"/>
      <c r="K8" s="317"/>
      <c r="L8" s="319"/>
      <c r="M8" s="319" t="s">
        <v>36</v>
      </c>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20"/>
      <c r="BI8" s="314"/>
      <c r="BJ8" s="312"/>
      <c r="BK8" s="312"/>
      <c r="BL8" s="312"/>
      <c r="BM8" s="312"/>
      <c r="BN8" s="312"/>
      <c r="BO8" s="312"/>
      <c r="BP8" s="691" t="s">
        <v>97</v>
      </c>
      <c r="BQ8" s="314"/>
      <c r="BR8" s="515"/>
      <c r="BS8" s="316" t="s">
        <v>99</v>
      </c>
      <c r="BT8" s="317"/>
      <c r="BU8" s="317"/>
      <c r="BV8" s="317"/>
      <c r="BW8" s="317"/>
      <c r="BX8" s="317"/>
      <c r="BY8" s="317"/>
      <c r="BZ8" s="321"/>
      <c r="CA8" s="317"/>
      <c r="CB8" s="317"/>
      <c r="CC8" s="317"/>
      <c r="CD8" s="317"/>
      <c r="CE8" s="317"/>
      <c r="CF8" s="317"/>
      <c r="CG8" s="317"/>
      <c r="CH8" s="317"/>
      <c r="CI8" s="317"/>
      <c r="CJ8" s="317"/>
      <c r="CK8" s="317"/>
      <c r="CL8" s="317"/>
      <c r="CM8" s="317"/>
      <c r="CN8" s="317"/>
      <c r="CO8" s="317"/>
      <c r="CP8" s="317"/>
      <c r="CQ8" s="317"/>
      <c r="CR8" s="317"/>
      <c r="CS8" s="317"/>
      <c r="CT8" s="317"/>
      <c r="CU8" s="317"/>
      <c r="CV8" s="320"/>
      <c r="CW8" s="314"/>
    </row>
    <row r="9" spans="1:101" ht="28.5" customHeight="1" thickBot="1" x14ac:dyDescent="0.35">
      <c r="A9" s="314"/>
      <c r="B9" s="314"/>
      <c r="C9" s="314"/>
      <c r="D9" s="314"/>
      <c r="E9" s="315"/>
      <c r="F9" s="314"/>
      <c r="G9" s="315"/>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693" t="s">
        <v>45</v>
      </c>
      <c r="BK9" s="693" t="s">
        <v>93</v>
      </c>
      <c r="BL9" s="693" t="s">
        <v>94</v>
      </c>
      <c r="BM9" s="693" t="s">
        <v>46</v>
      </c>
      <c r="BN9" s="693" t="s">
        <v>95</v>
      </c>
      <c r="BO9" s="693" t="s">
        <v>96</v>
      </c>
      <c r="BP9" s="692"/>
      <c r="BQ9" s="314"/>
      <c r="BR9" s="515"/>
      <c r="BS9" s="497" t="s">
        <v>364</v>
      </c>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row>
    <row r="10" spans="1:101" ht="18.75" customHeight="1" thickBot="1" x14ac:dyDescent="0.4">
      <c r="A10" s="314"/>
      <c r="B10" s="314"/>
      <c r="C10" s="327" t="s">
        <v>55</v>
      </c>
      <c r="D10" s="328"/>
      <c r="E10" s="315"/>
      <c r="F10" s="314"/>
      <c r="G10" s="315"/>
      <c r="H10" s="314"/>
      <c r="I10" s="314"/>
      <c r="J10" s="314"/>
      <c r="K10" s="314"/>
      <c r="L10" s="314"/>
      <c r="M10" s="314" t="s">
        <v>4</v>
      </c>
      <c r="N10" s="314"/>
      <c r="O10" s="314"/>
      <c r="P10" s="314"/>
      <c r="Q10" s="314" t="s">
        <v>6</v>
      </c>
      <c r="R10" s="314"/>
      <c r="S10" s="314"/>
      <c r="T10" s="314"/>
      <c r="U10" s="314" t="s">
        <v>7</v>
      </c>
      <c r="V10" s="314"/>
      <c r="W10" s="314"/>
      <c r="X10" s="314"/>
      <c r="Y10" s="314"/>
      <c r="Z10" s="314" t="s">
        <v>4</v>
      </c>
      <c r="AA10" s="314" t="s">
        <v>5</v>
      </c>
      <c r="AB10" s="314"/>
      <c r="AC10" s="314"/>
      <c r="AD10" s="314" t="s">
        <v>9</v>
      </c>
      <c r="AE10" s="314"/>
      <c r="AF10" s="314"/>
      <c r="AG10" s="237"/>
      <c r="AH10" s="237" t="s">
        <v>342</v>
      </c>
      <c r="AI10" s="237"/>
      <c r="AJ10" s="237"/>
      <c r="AK10" s="237"/>
      <c r="AL10" s="237"/>
      <c r="AM10" s="237"/>
      <c r="AN10" s="237" t="s">
        <v>35</v>
      </c>
      <c r="AO10" s="237"/>
      <c r="AP10" s="237"/>
      <c r="AQ10" s="237"/>
      <c r="AR10" s="237"/>
      <c r="AS10" s="237" t="s">
        <v>343</v>
      </c>
      <c r="AT10" s="237"/>
      <c r="AU10" s="237"/>
      <c r="AV10" s="237"/>
      <c r="AW10" s="237"/>
      <c r="AX10" s="314"/>
      <c r="AY10" s="314"/>
      <c r="AZ10" s="314"/>
      <c r="BA10" s="314"/>
      <c r="BB10" s="323" t="s">
        <v>10</v>
      </c>
      <c r="BC10" s="314"/>
      <c r="BD10" s="324" t="s">
        <v>4</v>
      </c>
      <c r="BE10" s="314"/>
      <c r="BF10" s="325" t="s">
        <v>5</v>
      </c>
      <c r="BG10" s="314"/>
      <c r="BH10" s="314"/>
      <c r="BI10" s="314"/>
      <c r="BJ10" s="693"/>
      <c r="BK10" s="693"/>
      <c r="BL10" s="693"/>
      <c r="BM10" s="693"/>
      <c r="BN10" s="693"/>
      <c r="BO10" s="693"/>
      <c r="BP10" s="692"/>
      <c r="BQ10" s="314"/>
      <c r="BR10" s="553" t="s">
        <v>48</v>
      </c>
      <c r="BS10" s="322" t="s">
        <v>386</v>
      </c>
      <c r="BT10" s="314"/>
      <c r="BU10" s="498" t="s">
        <v>87</v>
      </c>
      <c r="BV10" s="314"/>
      <c r="BW10" s="314"/>
      <c r="BX10" s="314"/>
      <c r="BY10" s="314"/>
      <c r="BZ10" s="322"/>
      <c r="CA10" s="314"/>
      <c r="CB10" s="314"/>
      <c r="CC10" s="314"/>
      <c r="CD10" s="314"/>
      <c r="CE10" s="325"/>
      <c r="CF10" s="314"/>
      <c r="CG10" s="314"/>
      <c r="CH10" s="314"/>
      <c r="CI10" s="314"/>
      <c r="CJ10" s="314"/>
      <c r="CK10" s="314"/>
      <c r="CL10" s="314"/>
      <c r="CM10" s="314"/>
      <c r="CN10" s="314"/>
      <c r="CO10" s="314"/>
      <c r="CP10" s="314"/>
      <c r="CQ10" s="314"/>
      <c r="CR10" s="314"/>
      <c r="CS10" s="314"/>
      <c r="CT10" s="314"/>
      <c r="CU10" s="314"/>
      <c r="CV10" s="314"/>
      <c r="CW10" s="314"/>
    </row>
    <row r="11" spans="1:101" ht="18.75" customHeight="1" thickBot="1" x14ac:dyDescent="0.35">
      <c r="A11" s="314"/>
      <c r="B11" s="314"/>
      <c r="C11" s="314"/>
      <c r="D11" s="314"/>
      <c r="E11" s="315"/>
      <c r="F11" s="314"/>
      <c r="G11" s="315"/>
      <c r="H11" s="314"/>
      <c r="I11" s="314"/>
      <c r="J11" s="314"/>
      <c r="K11" s="314"/>
      <c r="L11" s="314"/>
      <c r="M11" s="314" t="s">
        <v>0</v>
      </c>
      <c r="N11" s="314" t="s">
        <v>1</v>
      </c>
      <c r="O11" s="314" t="s">
        <v>2</v>
      </c>
      <c r="P11" s="314" t="s">
        <v>3</v>
      </c>
      <c r="Q11" s="314" t="s">
        <v>0</v>
      </c>
      <c r="R11" s="314" t="s">
        <v>1</v>
      </c>
      <c r="S11" s="314" t="s">
        <v>2</v>
      </c>
      <c r="T11" s="314" t="s">
        <v>3</v>
      </c>
      <c r="U11" s="314" t="s">
        <v>0</v>
      </c>
      <c r="V11" s="314" t="s">
        <v>1</v>
      </c>
      <c r="W11" s="314" t="s">
        <v>2</v>
      </c>
      <c r="X11" s="314" t="s">
        <v>3</v>
      </c>
      <c r="Y11" s="314"/>
      <c r="Z11" s="314" t="s">
        <v>8</v>
      </c>
      <c r="AA11" s="314"/>
      <c r="AB11" s="314"/>
      <c r="AC11" s="314"/>
      <c r="AD11" s="314"/>
      <c r="AE11" s="314"/>
      <c r="AF11" s="314"/>
      <c r="AG11" s="237"/>
      <c r="AH11" s="237" t="s">
        <v>31</v>
      </c>
      <c r="AI11" s="237"/>
      <c r="AJ11" s="237"/>
      <c r="AK11" s="237"/>
      <c r="AL11" s="237"/>
      <c r="AM11" s="237"/>
      <c r="AN11" s="237" t="str">
        <f>AI12</f>
        <v>Italien</v>
      </c>
      <c r="AO11" s="237" t="str">
        <f>AI13</f>
        <v>Türkei</v>
      </c>
      <c r="AP11" s="237" t="str">
        <f>AI14</f>
        <v>Wales</v>
      </c>
      <c r="AQ11" s="237" t="str">
        <f>AI15</f>
        <v>Schweiz</v>
      </c>
      <c r="AR11" s="237"/>
      <c r="AS11" s="237" t="s">
        <v>31</v>
      </c>
      <c r="AT11" s="237"/>
      <c r="AU11" s="237"/>
      <c r="AV11" s="237"/>
      <c r="AW11" s="237"/>
      <c r="AX11" s="314"/>
      <c r="AY11" s="314"/>
      <c r="AZ11" s="314"/>
      <c r="BA11" s="314"/>
      <c r="BB11" s="314"/>
      <c r="BC11" s="314"/>
      <c r="BD11" s="314"/>
      <c r="BE11" s="314"/>
      <c r="BF11" s="314"/>
      <c r="BG11" s="314"/>
      <c r="BH11" s="314"/>
      <c r="BI11" s="314"/>
      <c r="BJ11" s="693"/>
      <c r="BK11" s="693"/>
      <c r="BL11" s="693"/>
      <c r="BM11" s="693"/>
      <c r="BN11" s="693"/>
      <c r="BO11" s="693"/>
      <c r="BP11" s="692"/>
      <c r="BQ11" s="314"/>
      <c r="BR11" s="515"/>
      <c r="BS11" s="314"/>
      <c r="BT11" s="314"/>
      <c r="BU11" s="314"/>
      <c r="BV11" s="314"/>
      <c r="BW11" s="314"/>
      <c r="BX11" s="314"/>
      <c r="BY11" s="314"/>
      <c r="BZ11" s="314"/>
      <c r="CA11" s="314"/>
      <c r="CB11" s="314"/>
      <c r="CC11" s="314"/>
      <c r="CD11" s="314"/>
      <c r="CE11" s="325"/>
      <c r="CF11" s="314"/>
      <c r="CG11" s="314"/>
      <c r="CH11" s="314"/>
      <c r="CI11" s="314"/>
      <c r="CJ11" s="314"/>
      <c r="CK11" s="314"/>
      <c r="CL11" s="314"/>
      <c r="CM11" s="314"/>
      <c r="CN11" s="314"/>
      <c r="CO11" s="314"/>
      <c r="CP11" s="314"/>
      <c r="CQ11" s="314"/>
      <c r="CR11" s="314"/>
      <c r="CS11" s="314"/>
      <c r="CT11" s="314"/>
      <c r="CU11" s="314"/>
      <c r="CV11" s="314"/>
      <c r="CW11" s="314"/>
    </row>
    <row r="12" spans="1:101" ht="18.75" customHeight="1" thickBot="1" x14ac:dyDescent="0.4">
      <c r="A12" s="314"/>
      <c r="B12" s="314"/>
      <c r="C12" s="327" t="str">
        <f>Spielplan!$C$12</f>
        <v>Italien</v>
      </c>
      <c r="D12" s="328"/>
      <c r="E12" s="329"/>
      <c r="F12" s="330"/>
      <c r="G12" s="329"/>
      <c r="H12" s="327" t="str">
        <f>Spielplan!$H$12</f>
        <v>Türkei</v>
      </c>
      <c r="I12" s="328"/>
      <c r="J12" s="314"/>
      <c r="K12" s="314" t="s">
        <v>50</v>
      </c>
      <c r="L12" s="314">
        <f t="shared" ref="L12:L17" si="0">IF(E12-G12&gt;0,1,IF(G12=E12,0,-1))</f>
        <v>0</v>
      </c>
      <c r="M12" s="314">
        <f>IF($E12="",0,IF($E12&gt;$G12,3,IF($E12=G12,1,0)))</f>
        <v>0</v>
      </c>
      <c r="N12" s="314">
        <f>IF($G12="",0,IF($E12&gt;$G12,0,IF($E12=G12,1,3)))</f>
        <v>0</v>
      </c>
      <c r="O12" s="314"/>
      <c r="P12" s="314"/>
      <c r="Q12" s="314">
        <f>E12</f>
        <v>0</v>
      </c>
      <c r="R12" s="314">
        <f>G12</f>
        <v>0</v>
      </c>
      <c r="S12" s="314"/>
      <c r="T12" s="314"/>
      <c r="U12" s="314">
        <f>G12</f>
        <v>0</v>
      </c>
      <c r="V12" s="314">
        <f>E12</f>
        <v>0</v>
      </c>
      <c r="W12" s="314"/>
      <c r="X12" s="314"/>
      <c r="Y12" s="314"/>
      <c r="Z12" s="314">
        <f>M18</f>
        <v>0</v>
      </c>
      <c r="AA12" s="314">
        <f>Q18</f>
        <v>0</v>
      </c>
      <c r="AB12" s="314">
        <f>U18</f>
        <v>0</v>
      </c>
      <c r="AC12" s="314">
        <f>AA12-AB12</f>
        <v>0</v>
      </c>
      <c r="AD12" s="314">
        <f>IF(Z12&gt;Z13,-1,0)</f>
        <v>0</v>
      </c>
      <c r="AE12" s="314">
        <f>IF(Z12&gt;Z14,-1,0)</f>
        <v>0</v>
      </c>
      <c r="AF12" s="314">
        <f>IF(Z12&gt;Z15,-1,0)</f>
        <v>0</v>
      </c>
      <c r="AG12" s="331">
        <f>10000-(AJ12*1000+AM12*10+AK12)</f>
        <v>10000</v>
      </c>
      <c r="AH12" s="332">
        <f>RANK(AG12,AG12:AG15,1)</f>
        <v>1</v>
      </c>
      <c r="AI12" s="237" t="str">
        <f>C12</f>
        <v>Italien</v>
      </c>
      <c r="AJ12" s="237">
        <f t="shared" ref="AJ12:AL15" si="1">Z12</f>
        <v>0</v>
      </c>
      <c r="AK12" s="237">
        <f t="shared" si="1"/>
        <v>0</v>
      </c>
      <c r="AL12" s="237">
        <f t="shared" si="1"/>
        <v>0</v>
      </c>
      <c r="AM12" s="237">
        <f>AK12-AL12</f>
        <v>0</v>
      </c>
      <c r="AN12" s="333"/>
      <c r="AO12" s="331">
        <f>IF(Z13&lt;&gt;Z12,AG13,IF(G12&gt;E12,AG13-2000,AG13))</f>
        <v>10000</v>
      </c>
      <c r="AP12" s="331">
        <f>IF(Z14&lt;&gt;Z12,AG14,IF(G14&gt;E14,AG14-2000,AG14))</f>
        <v>10000</v>
      </c>
      <c r="AQ12" s="331">
        <f>IF(Z15&lt;&gt;Z12,AG15,IF(G16&gt;E16,AG15-2000,AG15))</f>
        <v>10000</v>
      </c>
      <c r="AR12" s="334">
        <f>AN16</f>
        <v>30000</v>
      </c>
      <c r="AS12" s="332">
        <f>RANK(AR12,AR12:AR15,1)</f>
        <v>1</v>
      </c>
      <c r="AT12" s="237" t="str">
        <f t="shared" ref="AT12:AW15" si="2">AI12</f>
        <v>Italien</v>
      </c>
      <c r="AU12" s="237">
        <f t="shared" si="2"/>
        <v>0</v>
      </c>
      <c r="AV12" s="237">
        <f t="shared" si="2"/>
        <v>0</v>
      </c>
      <c r="AW12" s="237">
        <f t="shared" si="2"/>
        <v>0</v>
      </c>
      <c r="AX12" s="314"/>
      <c r="AY12" s="314"/>
      <c r="AZ12" s="314"/>
      <c r="BA12" s="335">
        <v>1</v>
      </c>
      <c r="BB12" s="327" t="str">
        <f>VLOOKUP(1,AS12:AT15,2,FALSE)</f>
        <v>Italien</v>
      </c>
      <c r="BC12" s="336"/>
      <c r="BD12" s="337">
        <f>VLOOKUP(1,AS12:AW15,3,FALSE)</f>
        <v>0</v>
      </c>
      <c r="BE12" s="338">
        <f>VLOOKUP(1,AS12:AW15,4,FALSE)</f>
        <v>0</v>
      </c>
      <c r="BF12" s="330" t="s">
        <v>12</v>
      </c>
      <c r="BG12" s="338">
        <f>VLOOKUP(1,AS12:AW15,5,FALSE)</f>
        <v>0</v>
      </c>
      <c r="BH12" s="339" t="s">
        <v>18</v>
      </c>
      <c r="BI12" s="314"/>
      <c r="BJ12" s="340">
        <f>IF(E12&gt;G12,IF(Spielplan!E12&gt;Spielplan!G12,Punktemodus!$B$3,0),0)</f>
        <v>0</v>
      </c>
      <c r="BK12" s="340">
        <f>IF(E12=G12,IF(Spielplan!E12=Spielplan!G12,Punktemodus!$B$3,0),0)</f>
        <v>10</v>
      </c>
      <c r="BL12" s="340">
        <f>IF(E12&lt;G12,IF(Spielplan!E12&lt;Spielplan!G12,Punktemodus!$B$3,0),0)</f>
        <v>0</v>
      </c>
      <c r="BM12" s="340">
        <f>IF(E12=Spielplan!E12,IF(G12=Spielplan!G12,Punktemodus!$B$5,0),0)</f>
        <v>3</v>
      </c>
      <c r="BN12" s="340">
        <f>IF(E12=Spielplan!E12,Punktemodus!$B$7,0)</f>
        <v>1</v>
      </c>
      <c r="BO12" s="340">
        <f>IF(G12=Spielplan!G12,Punktemodus!$B$7,0)</f>
        <v>1</v>
      </c>
      <c r="BP12" s="341">
        <f>IF(Spielplan!E12="",0,SUM(BJ12:BO12))</f>
        <v>0</v>
      </c>
      <c r="BQ12" s="314"/>
      <c r="BR12" s="512">
        <v>8</v>
      </c>
      <c r="BS12" s="202" t="s">
        <v>90</v>
      </c>
      <c r="BT12" s="560" t="e">
        <f>BB13</f>
        <v>#N/A</v>
      </c>
      <c r="BU12" s="561"/>
      <c r="BV12" s="329"/>
      <c r="BW12" s="314"/>
      <c r="BX12" s="314"/>
      <c r="BY12" s="314"/>
      <c r="BZ12" s="322"/>
      <c r="CA12" s="314"/>
      <c r="CB12" s="498" t="s">
        <v>27</v>
      </c>
      <c r="CC12" s="314"/>
      <c r="CD12" s="314"/>
      <c r="CE12" s="325"/>
      <c r="CF12" s="314"/>
      <c r="CG12" s="314"/>
      <c r="CH12" s="314"/>
      <c r="CI12" s="314"/>
      <c r="CJ12" s="314"/>
      <c r="CK12" s="314"/>
      <c r="CL12" s="314"/>
      <c r="CM12" s="314"/>
      <c r="CN12" s="314"/>
      <c r="CO12" s="314"/>
      <c r="CP12" s="314"/>
      <c r="CQ12" s="314"/>
      <c r="CR12" s="314"/>
      <c r="CS12" s="314"/>
      <c r="CT12" s="314"/>
      <c r="CU12" s="314"/>
      <c r="CV12" s="314"/>
      <c r="CW12" s="314"/>
    </row>
    <row r="13" spans="1:101" ht="18.75" customHeight="1" thickBot="1" x14ac:dyDescent="0.35">
      <c r="A13" s="314"/>
      <c r="B13" s="314"/>
      <c r="C13" s="345" t="str">
        <f>Spielplan!$C$13</f>
        <v>Wales</v>
      </c>
      <c r="D13" s="346"/>
      <c r="E13" s="329"/>
      <c r="F13" s="330"/>
      <c r="G13" s="329"/>
      <c r="H13" s="345" t="str">
        <f>Spielplan!$H$13</f>
        <v>Schweiz</v>
      </c>
      <c r="I13" s="346"/>
      <c r="J13" s="314"/>
      <c r="K13" s="314" t="s">
        <v>51</v>
      </c>
      <c r="L13" s="314">
        <f t="shared" si="0"/>
        <v>0</v>
      </c>
      <c r="M13" s="314"/>
      <c r="N13" s="314"/>
      <c r="O13" s="314">
        <f>IF($E13="",0,IF($E13&gt;$G13,3,IF($E13=$G13,1,0)))</f>
        <v>0</v>
      </c>
      <c r="P13" s="314">
        <f>IF($G13="",0,IF($E13&gt;$G13,0,IF($E13=$G13,1,3)))</f>
        <v>0</v>
      </c>
      <c r="Q13" s="314"/>
      <c r="R13" s="314"/>
      <c r="S13" s="314">
        <f>E13</f>
        <v>0</v>
      </c>
      <c r="T13" s="314">
        <f>G13</f>
        <v>0</v>
      </c>
      <c r="U13" s="314"/>
      <c r="V13" s="314"/>
      <c r="W13" s="314">
        <f>G13</f>
        <v>0</v>
      </c>
      <c r="X13" s="314">
        <f>E13</f>
        <v>0</v>
      </c>
      <c r="Y13" s="314"/>
      <c r="Z13" s="314">
        <f>N18</f>
        <v>0</v>
      </c>
      <c r="AA13" s="314">
        <f>R18</f>
        <v>0</v>
      </c>
      <c r="AB13" s="314">
        <f>V18</f>
        <v>0</v>
      </c>
      <c r="AC13" s="314">
        <f>AA13-AB13</f>
        <v>0</v>
      </c>
      <c r="AD13" s="314">
        <f>IF(Z13&gt;Z12,-1,0)</f>
        <v>0</v>
      </c>
      <c r="AE13" s="314">
        <f>IF(Z13&gt;Z14,-1,0)</f>
        <v>0</v>
      </c>
      <c r="AF13" s="314">
        <f>IF(Z13&gt;Z15,-1,0)</f>
        <v>0</v>
      </c>
      <c r="AG13" s="331">
        <f>10000-(AJ13*1000+AM13*10+AK13)</f>
        <v>10000</v>
      </c>
      <c r="AH13" s="332">
        <f>RANK(AG13,AG12:AG15,1)</f>
        <v>1</v>
      </c>
      <c r="AI13" s="237" t="str">
        <f>H12</f>
        <v>Türkei</v>
      </c>
      <c r="AJ13" s="237">
        <f t="shared" si="1"/>
        <v>0</v>
      </c>
      <c r="AK13" s="237">
        <f t="shared" si="1"/>
        <v>0</v>
      </c>
      <c r="AL13" s="237">
        <f t="shared" si="1"/>
        <v>0</v>
      </c>
      <c r="AM13" s="237">
        <f>AK13-AL13</f>
        <v>0</v>
      </c>
      <c r="AN13" s="331">
        <f>IF(Z12&lt;&gt;Z13,AG12,IF(E12&gt;G12,AG12-2000,AG12))</f>
        <v>10000</v>
      </c>
      <c r="AO13" s="333"/>
      <c r="AP13" s="331">
        <f>IF(Z13&lt;&gt;Z14,AG14,IF(G17&gt;E17,AG14-2000,AG14))</f>
        <v>10000</v>
      </c>
      <c r="AQ13" s="331">
        <f>IF(Z15&lt;&gt;Z13,AG15,IF(G15&gt;E15,AG15-2000,AG15))</f>
        <v>10000</v>
      </c>
      <c r="AR13" s="347">
        <f>AO16</f>
        <v>30000</v>
      </c>
      <c r="AS13" s="332">
        <f>RANK(AR13,AR12:AR15,1)</f>
        <v>1</v>
      </c>
      <c r="AT13" s="237" t="str">
        <f t="shared" si="2"/>
        <v>Türkei</v>
      </c>
      <c r="AU13" s="237">
        <f t="shared" si="2"/>
        <v>0</v>
      </c>
      <c r="AV13" s="237">
        <f t="shared" si="2"/>
        <v>0</v>
      </c>
      <c r="AW13" s="237">
        <f t="shared" si="2"/>
        <v>0</v>
      </c>
      <c r="AX13" s="314"/>
      <c r="AY13" s="314"/>
      <c r="AZ13" s="314"/>
      <c r="BA13" s="335">
        <v>2</v>
      </c>
      <c r="BB13" s="327" t="e">
        <f>VLOOKUP(2,AS12:AT15,2,FALSE)</f>
        <v>#N/A</v>
      </c>
      <c r="BC13" s="336"/>
      <c r="BD13" s="337" t="e">
        <f>VLOOKUP(2,AS12:AW15,3,FALSE)</f>
        <v>#N/A</v>
      </c>
      <c r="BE13" s="338" t="e">
        <f>VLOOKUP(2,AS12:AW15,4,FALSE)</f>
        <v>#N/A</v>
      </c>
      <c r="BF13" s="330" t="s">
        <v>12</v>
      </c>
      <c r="BG13" s="338" t="e">
        <f>VLOOKUP(2,AS12:AW15,5,FALSE)</f>
        <v>#N/A</v>
      </c>
      <c r="BH13" s="339" t="s">
        <v>19</v>
      </c>
      <c r="BI13" s="314"/>
      <c r="BJ13" s="340">
        <f>IF(E13&gt;G13,IF(Spielplan!E13&gt;Spielplan!G13,Punktemodus!$B$3,0),0)</f>
        <v>0</v>
      </c>
      <c r="BK13" s="340">
        <f>IF(E13=G13,IF(Spielplan!E13=Spielplan!G13,Punktemodus!$B$3,0),0)</f>
        <v>10</v>
      </c>
      <c r="BL13" s="340">
        <f>IF(E13&lt;G13,IF(Spielplan!E13&lt;Spielplan!G13,Punktemodus!$B$3,0),0)</f>
        <v>0</v>
      </c>
      <c r="BM13" s="340">
        <f>IF(E13=Spielplan!E13,IF(G13=Spielplan!G13,Punktemodus!$B$5,0),0)</f>
        <v>3</v>
      </c>
      <c r="BN13" s="340">
        <f>IF(E13=Spielplan!E13,Punktemodus!$B$7,0)</f>
        <v>1</v>
      </c>
      <c r="BO13" s="340">
        <f>IF(G13=Spielplan!G13,Punktemodus!$B$7,0)</f>
        <v>1</v>
      </c>
      <c r="BP13" s="341">
        <f>IF(Spielplan!E13="",0,SUM(BJ13:BO13))</f>
        <v>0</v>
      </c>
      <c r="BQ13" s="314"/>
      <c r="BR13" s="516"/>
      <c r="BS13" s="101" t="s">
        <v>197</v>
      </c>
      <c r="BT13" s="560" t="e">
        <f>BB24</f>
        <v>#N/A</v>
      </c>
      <c r="BU13" s="561"/>
      <c r="BV13" s="329"/>
      <c r="BW13" s="314"/>
      <c r="BX13" s="314"/>
      <c r="BY13" s="314"/>
      <c r="BZ13" s="314"/>
      <c r="CA13" s="314"/>
      <c r="CB13" s="314"/>
      <c r="CC13" s="314"/>
      <c r="CD13" s="314"/>
      <c r="CE13" s="325"/>
      <c r="CF13" s="314"/>
      <c r="CG13" s="314"/>
      <c r="CH13" s="314"/>
      <c r="CI13" s="314"/>
      <c r="CJ13" s="314"/>
      <c r="CK13" s="314"/>
      <c r="CL13" s="314"/>
      <c r="CM13" s="314"/>
      <c r="CN13" s="314"/>
      <c r="CO13" s="314"/>
      <c r="CP13" s="314"/>
      <c r="CQ13" s="314"/>
      <c r="CR13" s="314"/>
      <c r="CS13" s="314"/>
      <c r="CT13" s="314"/>
      <c r="CU13" s="314"/>
      <c r="CV13" s="314"/>
      <c r="CW13" s="314"/>
    </row>
    <row r="14" spans="1:101" ht="18.75" customHeight="1" thickBot="1" x14ac:dyDescent="0.35">
      <c r="A14" s="314"/>
      <c r="B14" s="314"/>
      <c r="C14" s="327" t="str">
        <f>C12</f>
        <v>Italien</v>
      </c>
      <c r="D14" s="328"/>
      <c r="E14" s="329"/>
      <c r="F14" s="330"/>
      <c r="G14" s="329"/>
      <c r="H14" s="327" t="str">
        <f>C13</f>
        <v>Wales</v>
      </c>
      <c r="I14" s="328"/>
      <c r="J14" s="314"/>
      <c r="K14" s="314" t="s">
        <v>52</v>
      </c>
      <c r="L14" s="314">
        <f t="shared" si="0"/>
        <v>0</v>
      </c>
      <c r="M14" s="314">
        <f>IF($E14="",0,IF($E14&gt;$G14,3,IF($E14=G14,1,0)))</f>
        <v>0</v>
      </c>
      <c r="N14" s="314"/>
      <c r="O14" s="314">
        <f>IF($G14="",0,IF($E14&gt;$G14,0,IF($E14=$G14,1,3)))</f>
        <v>0</v>
      </c>
      <c r="P14" s="314"/>
      <c r="Q14" s="314">
        <f>E14</f>
        <v>0</v>
      </c>
      <c r="R14" s="314"/>
      <c r="S14" s="314">
        <f>G14</f>
        <v>0</v>
      </c>
      <c r="T14" s="314"/>
      <c r="U14" s="314">
        <f>G14</f>
        <v>0</v>
      </c>
      <c r="V14" s="314"/>
      <c r="W14" s="314">
        <f>E14</f>
        <v>0</v>
      </c>
      <c r="X14" s="314"/>
      <c r="Y14" s="314"/>
      <c r="Z14" s="314">
        <f>O18</f>
        <v>0</v>
      </c>
      <c r="AA14" s="314">
        <f>S18</f>
        <v>0</v>
      </c>
      <c r="AB14" s="314">
        <f>W18</f>
        <v>0</v>
      </c>
      <c r="AC14" s="314">
        <f>AA14-AB14</f>
        <v>0</v>
      </c>
      <c r="AD14" s="314">
        <f>IF(Z14&gt;Z12,-1,0)</f>
        <v>0</v>
      </c>
      <c r="AE14" s="314">
        <f>IF(Z14&gt;Z13,-1,0)</f>
        <v>0</v>
      </c>
      <c r="AF14" s="314">
        <f>IF(Z14&gt;Z15,-1,0)</f>
        <v>0</v>
      </c>
      <c r="AG14" s="331">
        <f>10000-(AJ14*1000+AM14*10+AK14)</f>
        <v>10000</v>
      </c>
      <c r="AH14" s="332">
        <f>RANK(AG14,AG12:AG15,1)</f>
        <v>1</v>
      </c>
      <c r="AI14" s="237" t="str">
        <f>C13</f>
        <v>Wales</v>
      </c>
      <c r="AJ14" s="237">
        <f t="shared" si="1"/>
        <v>0</v>
      </c>
      <c r="AK14" s="237">
        <f t="shared" si="1"/>
        <v>0</v>
      </c>
      <c r="AL14" s="237">
        <f t="shared" si="1"/>
        <v>0</v>
      </c>
      <c r="AM14" s="237">
        <f>AK14-AL14</f>
        <v>0</v>
      </c>
      <c r="AN14" s="331">
        <f>IF(Z12&lt;&gt;Z14,AG12,IF(E14&gt;G14,AG12-2000,AG12))</f>
        <v>10000</v>
      </c>
      <c r="AO14" s="331">
        <f>IF(Z13&lt;&gt;Z14,AG13,IF(E17&gt;G17,AG13-2000,AG13))</f>
        <v>10000</v>
      </c>
      <c r="AP14" s="333"/>
      <c r="AQ14" s="331">
        <f>IF(Z15&lt;&gt;Z14,AG15,IF(G13&gt;E13,AG15-2000,AG15))</f>
        <v>10000</v>
      </c>
      <c r="AR14" s="347">
        <f>AP16</f>
        <v>30000</v>
      </c>
      <c r="AS14" s="332">
        <f>RANK(AR14,AR12:AR15,1)</f>
        <v>1</v>
      </c>
      <c r="AT14" s="237" t="str">
        <f t="shared" si="2"/>
        <v>Wales</v>
      </c>
      <c r="AU14" s="237">
        <f t="shared" si="2"/>
        <v>0</v>
      </c>
      <c r="AV14" s="237">
        <f t="shared" si="2"/>
        <v>0</v>
      </c>
      <c r="AW14" s="237">
        <f t="shared" si="2"/>
        <v>0</v>
      </c>
      <c r="AX14" s="314"/>
      <c r="AY14" s="314"/>
      <c r="AZ14" s="314"/>
      <c r="BA14" s="349">
        <v>3</v>
      </c>
      <c r="BB14" s="350" t="e">
        <f>VLOOKUP(3,AS12:AT15,2,FALSE)</f>
        <v>#N/A</v>
      </c>
      <c r="BC14" s="558"/>
      <c r="BD14" s="351" t="e">
        <f>VLOOKUP(3,AS12:AW15,3,FALSE)</f>
        <v>#N/A</v>
      </c>
      <c r="BE14" s="351" t="e">
        <f>VLOOKUP(3,AS12:AW15,4,FALSE)</f>
        <v>#N/A</v>
      </c>
      <c r="BF14" s="330" t="s">
        <v>12</v>
      </c>
      <c r="BG14" s="351" t="e">
        <f>VLOOKUP(3,AS12:AW15,5,FALSE)</f>
        <v>#N/A</v>
      </c>
      <c r="BH14" s="314"/>
      <c r="BI14" s="314"/>
      <c r="BJ14" s="340">
        <f>IF(E14&gt;G14,IF(Spielplan!E14&gt;Spielplan!G14,Punktemodus!$B$3,0),0)</f>
        <v>0</v>
      </c>
      <c r="BK14" s="340">
        <f>IF(E14=G14,IF(Spielplan!E14=Spielplan!G14,Punktemodus!$B$3,0),0)</f>
        <v>10</v>
      </c>
      <c r="BL14" s="340">
        <f>IF(E14&lt;G14,IF(Spielplan!E14&lt;Spielplan!G14,Punktemodus!$B$3,0),0)</f>
        <v>0</v>
      </c>
      <c r="BM14" s="340">
        <f>IF(E14=Spielplan!E14,IF(G14=Spielplan!G14,Punktemodus!$B$5,0),0)</f>
        <v>3</v>
      </c>
      <c r="BN14" s="340">
        <f>IF(E14=Spielplan!E14,Punktemodus!$B$7,0)</f>
        <v>1</v>
      </c>
      <c r="BO14" s="340">
        <f>IF(G14=Spielplan!G14,Punktemodus!$B$7,0)</f>
        <v>1</v>
      </c>
      <c r="BP14" s="341">
        <f>IF(Spielplan!E14="",0,SUM(BJ14:BO14))</f>
        <v>0</v>
      </c>
      <c r="BQ14" s="314"/>
      <c r="BR14" s="516"/>
      <c r="BS14" s="508" t="s">
        <v>306</v>
      </c>
      <c r="BT14" s="182"/>
      <c r="BU14" s="182"/>
      <c r="BV14" s="314"/>
      <c r="BW14" s="314"/>
      <c r="BX14" s="314"/>
      <c r="BY14" s="314"/>
      <c r="BZ14" s="229" t="s">
        <v>380</v>
      </c>
      <c r="CA14" s="559" t="e">
        <f>IF(BV32="",BT33,BT32)</f>
        <v>#N/A</v>
      </c>
      <c r="CB14" s="558"/>
      <c r="CC14" s="329"/>
      <c r="CD14" s="314"/>
      <c r="CE14" s="325"/>
      <c r="CF14" s="314"/>
      <c r="CG14" s="314"/>
      <c r="CH14" s="314"/>
      <c r="CI14" s="314"/>
      <c r="CJ14" s="314"/>
      <c r="CK14" s="314"/>
      <c r="CL14" s="314"/>
      <c r="CM14" s="314"/>
      <c r="CN14" s="314"/>
      <c r="CO14" s="314"/>
      <c r="CP14" s="314"/>
      <c r="CQ14" s="314"/>
      <c r="CR14" s="314"/>
      <c r="CS14" s="314"/>
      <c r="CT14" s="314"/>
      <c r="CU14" s="314"/>
      <c r="CV14" s="314"/>
      <c r="CW14" s="314"/>
    </row>
    <row r="15" spans="1:101" ht="18.75" customHeight="1" thickBot="1" x14ac:dyDescent="0.35">
      <c r="A15" s="314"/>
      <c r="B15" s="314"/>
      <c r="C15" s="345" t="str">
        <f>H12</f>
        <v>Türkei</v>
      </c>
      <c r="D15" s="346"/>
      <c r="E15" s="329"/>
      <c r="F15" s="330"/>
      <c r="G15" s="329"/>
      <c r="H15" s="345" t="str">
        <f>H13</f>
        <v>Schweiz</v>
      </c>
      <c r="I15" s="346"/>
      <c r="J15" s="314"/>
      <c r="K15" s="314" t="s">
        <v>53</v>
      </c>
      <c r="L15" s="314">
        <f t="shared" si="0"/>
        <v>0</v>
      </c>
      <c r="M15" s="314"/>
      <c r="N15" s="314">
        <f>IF($E15="",0,IF($E15&gt;$G15,3,IF($E15=$G15,1,0)))</f>
        <v>0</v>
      </c>
      <c r="O15" s="314"/>
      <c r="P15" s="314">
        <f>IF($G15="",0,IF($E15&gt;$G15,0,IF($E15=$G15,1,3)))</f>
        <v>0</v>
      </c>
      <c r="Q15" s="314"/>
      <c r="R15" s="314">
        <f>E15</f>
        <v>0</v>
      </c>
      <c r="S15" s="314"/>
      <c r="T15" s="314">
        <f>G15</f>
        <v>0</v>
      </c>
      <c r="U15" s="314"/>
      <c r="V15" s="314">
        <f>G15</f>
        <v>0</v>
      </c>
      <c r="W15" s="314"/>
      <c r="X15" s="314">
        <f>E15</f>
        <v>0</v>
      </c>
      <c r="Y15" s="314"/>
      <c r="Z15" s="314">
        <f>P18</f>
        <v>0</v>
      </c>
      <c r="AA15" s="314">
        <f>T18</f>
        <v>0</v>
      </c>
      <c r="AB15" s="314">
        <f>X18</f>
        <v>0</v>
      </c>
      <c r="AC15" s="314">
        <f>AA15-AB15</f>
        <v>0</v>
      </c>
      <c r="AD15" s="314">
        <f>IF(Z15&gt;Z12,-1,0)</f>
        <v>0</v>
      </c>
      <c r="AE15" s="314">
        <f>IF(Z15&gt;Z13,-1,0)</f>
        <v>0</v>
      </c>
      <c r="AF15" s="314">
        <f>IF(Z15&gt;Z14,-1,0)</f>
        <v>0</v>
      </c>
      <c r="AG15" s="331">
        <f>10000-(AJ15*1000+AM15*10+AK15)</f>
        <v>10000</v>
      </c>
      <c r="AH15" s="332">
        <f>RANK(AG15,AG12:AG15,1)</f>
        <v>1</v>
      </c>
      <c r="AI15" s="237" t="str">
        <f>H13</f>
        <v>Schweiz</v>
      </c>
      <c r="AJ15" s="237">
        <f t="shared" si="1"/>
        <v>0</v>
      </c>
      <c r="AK15" s="237">
        <f t="shared" si="1"/>
        <v>0</v>
      </c>
      <c r="AL15" s="237">
        <f t="shared" si="1"/>
        <v>0</v>
      </c>
      <c r="AM15" s="237">
        <f>AK15-AL15</f>
        <v>0</v>
      </c>
      <c r="AN15" s="331">
        <f>IF(Z12&lt;&gt;Z15,AG12,IF(E16&gt;G16,AG12-2000,AG12))</f>
        <v>10000</v>
      </c>
      <c r="AO15" s="331">
        <f>IF(Z13&lt;&gt;Z15,AG13,IF(E15&gt;G15,AG13-2000,AG13))</f>
        <v>10000</v>
      </c>
      <c r="AP15" s="331">
        <f>IF(Z14&lt;&gt;Z15,AG14,IF(E13&gt;G13,AG14-2000,AG14))</f>
        <v>10000</v>
      </c>
      <c r="AQ15" s="333"/>
      <c r="AR15" s="347">
        <f>AQ16</f>
        <v>30000</v>
      </c>
      <c r="AS15" s="332">
        <f>RANK(AR15,AR12:AR15,1)</f>
        <v>1</v>
      </c>
      <c r="AT15" s="237" t="str">
        <f t="shared" si="2"/>
        <v>Schweiz</v>
      </c>
      <c r="AU15" s="237">
        <f t="shared" si="2"/>
        <v>0</v>
      </c>
      <c r="AV15" s="237">
        <f t="shared" si="2"/>
        <v>0</v>
      </c>
      <c r="AW15" s="237">
        <f t="shared" si="2"/>
        <v>0</v>
      </c>
      <c r="AX15" s="314"/>
      <c r="AY15" s="314"/>
      <c r="AZ15" s="314"/>
      <c r="BA15" s="352">
        <v>4</v>
      </c>
      <c r="BB15" s="353" t="e">
        <f>VLOOKUP(4,AS12:AT15,2,FALSE)</f>
        <v>#N/A</v>
      </c>
      <c r="BC15" s="354"/>
      <c r="BD15" s="355" t="e">
        <f>VLOOKUP(4,AS12:AW15,3,FALSE)</f>
        <v>#N/A</v>
      </c>
      <c r="BE15" s="355" t="e">
        <f>VLOOKUP(4,AS12:AW15,4,FALSE)</f>
        <v>#N/A</v>
      </c>
      <c r="BF15" s="330" t="s">
        <v>12</v>
      </c>
      <c r="BG15" s="355" t="e">
        <f>VLOOKUP(4,AS12:AW15,5,FALSE)</f>
        <v>#N/A</v>
      </c>
      <c r="BH15" s="314"/>
      <c r="BI15" s="314"/>
      <c r="BJ15" s="340">
        <f>IF(E15&gt;G15,IF(Spielplan!E15&gt;Spielplan!G15,Punktemodus!$B$3,0),0)</f>
        <v>0</v>
      </c>
      <c r="BK15" s="340">
        <f>IF(E15=G15,IF(Spielplan!E15=Spielplan!G15,Punktemodus!$B$3,0),0)</f>
        <v>10</v>
      </c>
      <c r="BL15" s="340">
        <f>IF(E15&lt;G15,IF(Spielplan!E15&lt;Spielplan!G15,Punktemodus!$B$3,0),0)</f>
        <v>0</v>
      </c>
      <c r="BM15" s="340">
        <f>IF(E15=Spielplan!E15,IF(G15=Spielplan!G15,Punktemodus!$B$5,0),0)</f>
        <v>3</v>
      </c>
      <c r="BN15" s="340">
        <f>IF(E15=Spielplan!E15,Punktemodus!$B$7,0)</f>
        <v>1</v>
      </c>
      <c r="BO15" s="340">
        <f>IF(G15=Spielplan!G15,Punktemodus!$B$7,0)</f>
        <v>1</v>
      </c>
      <c r="BP15" s="341">
        <f>IF(Spielplan!E15="",0,SUM(BJ15:BO15))</f>
        <v>0</v>
      </c>
      <c r="BQ15" s="314"/>
      <c r="BR15" s="516"/>
      <c r="BS15" s="509"/>
      <c r="BT15" s="182"/>
      <c r="BU15" s="182"/>
      <c r="BV15" s="314"/>
      <c r="BW15" s="314"/>
      <c r="BX15" s="314"/>
      <c r="BY15" s="314"/>
      <c r="BZ15" s="229" t="s">
        <v>377</v>
      </c>
      <c r="CA15" s="559" t="e">
        <f>IF(BV28="",BT29,BT28)</f>
        <v>#N/A</v>
      </c>
      <c r="CB15" s="558"/>
      <c r="CC15" s="329"/>
      <c r="CD15" s="314"/>
      <c r="CE15" s="325"/>
      <c r="CF15" s="314"/>
      <c r="CG15" s="314"/>
      <c r="CH15" s="314"/>
      <c r="CI15" s="314"/>
      <c r="CJ15" s="314"/>
      <c r="CK15" s="314"/>
      <c r="CL15" s="314"/>
      <c r="CM15" s="314"/>
      <c r="CN15" s="314"/>
      <c r="CO15" s="314"/>
      <c r="CP15" s="314"/>
      <c r="CQ15" s="314"/>
      <c r="CR15" s="314"/>
      <c r="CS15" s="314"/>
      <c r="CT15" s="314"/>
      <c r="CU15" s="314"/>
      <c r="CV15" s="314"/>
      <c r="CW15" s="314"/>
    </row>
    <row r="16" spans="1:101" ht="18.75" customHeight="1" thickBot="1" x14ac:dyDescent="0.4">
      <c r="A16" s="314"/>
      <c r="B16" s="314"/>
      <c r="C16" s="327" t="str">
        <f>C12</f>
        <v>Italien</v>
      </c>
      <c r="D16" s="328"/>
      <c r="E16" s="329"/>
      <c r="F16" s="330"/>
      <c r="G16" s="329"/>
      <c r="H16" s="327" t="str">
        <f>H13</f>
        <v>Schweiz</v>
      </c>
      <c r="I16" s="328"/>
      <c r="J16" s="314"/>
      <c r="K16" s="314" t="s">
        <v>54</v>
      </c>
      <c r="L16" s="314">
        <f t="shared" si="0"/>
        <v>0</v>
      </c>
      <c r="M16" s="314">
        <f>IF($E16="",0,IF($E16&gt;$G16,3,IF($E16=G16,1,0)))</f>
        <v>0</v>
      </c>
      <c r="N16" s="314"/>
      <c r="O16" s="314"/>
      <c r="P16" s="314">
        <f>IF($G16="",0,IF($E16&gt;$G16,0,IF($E16=$G16,1,3)))</f>
        <v>0</v>
      </c>
      <c r="Q16" s="314">
        <f>E16</f>
        <v>0</v>
      </c>
      <c r="R16" s="314"/>
      <c r="S16" s="314"/>
      <c r="T16" s="314">
        <f>G16</f>
        <v>0</v>
      </c>
      <c r="U16" s="314">
        <f>G16</f>
        <v>0</v>
      </c>
      <c r="V16" s="314"/>
      <c r="W16" s="314"/>
      <c r="X16" s="314">
        <f>E16</f>
        <v>0</v>
      </c>
      <c r="Y16" s="314"/>
      <c r="Z16" s="314"/>
      <c r="AA16" s="314"/>
      <c r="AB16" s="314"/>
      <c r="AC16" s="314"/>
      <c r="AD16" s="314"/>
      <c r="AE16" s="314"/>
      <c r="AF16" s="314"/>
      <c r="AG16" s="237"/>
      <c r="AH16" s="237"/>
      <c r="AI16" s="237"/>
      <c r="AJ16" s="237"/>
      <c r="AK16" s="237"/>
      <c r="AL16" s="237"/>
      <c r="AM16" s="237"/>
      <c r="AN16" s="356">
        <f>SUM(AN12:AN15)</f>
        <v>30000</v>
      </c>
      <c r="AO16" s="357">
        <f>SUM(AO12:AO15)</f>
        <v>30000</v>
      </c>
      <c r="AP16" s="357">
        <f>SUM(AP12:AP15)</f>
        <v>30000</v>
      </c>
      <c r="AQ16" s="357">
        <f>SUM(AQ12:AQ15)</f>
        <v>30000</v>
      </c>
      <c r="AR16" s="358"/>
      <c r="AS16" s="359"/>
      <c r="AT16" s="359"/>
      <c r="AU16" s="237"/>
      <c r="AV16" s="237"/>
      <c r="AW16" s="237"/>
      <c r="AX16" s="314"/>
      <c r="AY16" s="314"/>
      <c r="AZ16" s="314"/>
      <c r="BA16" s="314"/>
      <c r="BB16" s="314"/>
      <c r="BC16" s="314"/>
      <c r="BD16" s="314"/>
      <c r="BE16" s="314"/>
      <c r="BF16" s="314"/>
      <c r="BG16" s="314"/>
      <c r="BH16" s="314"/>
      <c r="BI16" s="314"/>
      <c r="BJ16" s="340">
        <f>IF(E16&gt;G16,IF(Spielplan!E16&gt;Spielplan!G16,Punktemodus!$B$3,0),0)</f>
        <v>0</v>
      </c>
      <c r="BK16" s="340">
        <f>IF(E16=G16,IF(Spielplan!E16=Spielplan!G16,Punktemodus!$B$3,0),0)</f>
        <v>10</v>
      </c>
      <c r="BL16" s="340">
        <f>IF(E16&lt;G16,IF(Spielplan!E16&lt;Spielplan!G16,Punktemodus!$B$3,0),0)</f>
        <v>0</v>
      </c>
      <c r="BM16" s="340">
        <f>IF(E16=Spielplan!E16,IF(G16=Spielplan!G16,Punktemodus!$B$5,0),0)</f>
        <v>3</v>
      </c>
      <c r="BN16" s="340">
        <f>IF(E16=Spielplan!E16,Punktemodus!$B$7,0)</f>
        <v>1</v>
      </c>
      <c r="BO16" s="340">
        <f>IF(G16=Spielplan!G16,Punktemodus!$B$7,0)</f>
        <v>1</v>
      </c>
      <c r="BP16" s="341">
        <f>IF(Spielplan!E16="",0,SUM(BJ16:BO16))</f>
        <v>0</v>
      </c>
      <c r="BQ16" s="314"/>
      <c r="BR16" s="517">
        <v>2</v>
      </c>
      <c r="BS16" s="97" t="s">
        <v>195</v>
      </c>
      <c r="BT16" s="560" t="str">
        <f>BB12</f>
        <v>Italien</v>
      </c>
      <c r="BU16" s="561"/>
      <c r="BV16" s="329"/>
      <c r="BW16" s="314"/>
      <c r="BX16" s="314"/>
      <c r="BY16" s="314"/>
      <c r="BZ16" s="508" t="s">
        <v>316</v>
      </c>
      <c r="CA16" s="314"/>
      <c r="CB16" s="314"/>
      <c r="CC16" s="314"/>
      <c r="CD16" s="314"/>
      <c r="CE16" s="325"/>
      <c r="CF16" s="326"/>
      <c r="CG16" s="498" t="s">
        <v>28</v>
      </c>
      <c r="CH16" s="314"/>
      <c r="CI16" s="314"/>
      <c r="CJ16" s="314"/>
      <c r="CK16" s="314"/>
      <c r="CL16" s="314"/>
      <c r="CM16" s="314"/>
      <c r="CN16" s="314"/>
      <c r="CO16" s="314"/>
      <c r="CP16" s="314"/>
      <c r="CQ16" s="314"/>
      <c r="CR16" s="314"/>
      <c r="CS16" s="314"/>
      <c r="CT16" s="314"/>
      <c r="CU16" s="314"/>
      <c r="CV16" s="314"/>
      <c r="CW16" s="314"/>
    </row>
    <row r="17" spans="1:101" ht="18.75" customHeight="1" thickBot="1" x14ac:dyDescent="0.35">
      <c r="A17" s="314"/>
      <c r="B17" s="314"/>
      <c r="C17" s="345" t="str">
        <f>H12</f>
        <v>Türkei</v>
      </c>
      <c r="D17" s="346"/>
      <c r="E17" s="329"/>
      <c r="F17" s="330"/>
      <c r="G17" s="329"/>
      <c r="H17" s="345" t="str">
        <f>C13</f>
        <v>Wales</v>
      </c>
      <c r="I17" s="346"/>
      <c r="J17" s="314"/>
      <c r="K17" s="314" t="s">
        <v>54</v>
      </c>
      <c r="L17" s="314">
        <f t="shared" si="0"/>
        <v>0</v>
      </c>
      <c r="M17" s="314"/>
      <c r="N17" s="314">
        <f>IF($E17="",0,IF($E17&gt;$G17,3,IF($E17=$G17,1,0)))</f>
        <v>0</v>
      </c>
      <c r="O17" s="314">
        <f>IF($G17="",0,IF($E17&gt;$G17,0,IF($E17=$G17,1,3)))</f>
        <v>0</v>
      </c>
      <c r="P17" s="314"/>
      <c r="Q17" s="314"/>
      <c r="R17" s="314">
        <f>E17</f>
        <v>0</v>
      </c>
      <c r="S17" s="314">
        <f>G17</f>
        <v>0</v>
      </c>
      <c r="T17" s="314"/>
      <c r="U17" s="314"/>
      <c r="V17" s="314">
        <f>G17</f>
        <v>0</v>
      </c>
      <c r="W17" s="314">
        <f>E17</f>
        <v>0</v>
      </c>
      <c r="X17" s="314"/>
      <c r="Y17" s="314"/>
      <c r="Z17" s="314" t="s">
        <v>30</v>
      </c>
      <c r="AA17" s="314"/>
      <c r="AB17" s="314"/>
      <c r="AC17" s="314"/>
      <c r="AD17" s="314"/>
      <c r="AE17" s="314"/>
      <c r="AF17" s="314"/>
      <c r="AG17" s="237" t="b">
        <f>OR(AG12=AG13,AG12=AG14,AG12=AG15,AG13=AG14,AG13=AG15,AG14=AG15)</f>
        <v>1</v>
      </c>
      <c r="AH17" s="237"/>
      <c r="AI17" s="237"/>
      <c r="AJ17" s="237"/>
      <c r="AK17" s="237"/>
      <c r="AL17" s="237"/>
      <c r="AM17" s="237"/>
      <c r="AN17" s="237" t="s">
        <v>34</v>
      </c>
      <c r="AO17" s="237"/>
      <c r="AP17" s="237"/>
      <c r="AQ17" s="237"/>
      <c r="AR17" s="237" t="b">
        <f>OR(AR12=AR13,AR12=AR14,AR12=AR15,AR13=AR14,AR13=AR15,AR14=AR15)</f>
        <v>1</v>
      </c>
      <c r="AS17" s="237"/>
      <c r="AT17" s="237"/>
      <c r="AU17" s="237"/>
      <c r="AV17" s="237"/>
      <c r="AW17" s="237"/>
      <c r="AX17" s="314"/>
      <c r="AY17" s="314"/>
      <c r="AZ17" s="314"/>
      <c r="BA17" s="507" t="s">
        <v>365</v>
      </c>
      <c r="BB17" s="314"/>
      <c r="BC17" s="314"/>
      <c r="BD17" s="314"/>
      <c r="BE17" s="314"/>
      <c r="BF17" s="314"/>
      <c r="BG17" s="314"/>
      <c r="BH17" s="314"/>
      <c r="BI17" s="314"/>
      <c r="BJ17" s="340">
        <f>IF(E17&gt;G17,IF(Spielplan!E17&gt;Spielplan!G17,Punktemodus!$B$3,0),0)</f>
        <v>0</v>
      </c>
      <c r="BK17" s="340">
        <f>IF(E17=G17,IF(Spielplan!E17=Spielplan!G17,Punktemodus!$B$3,0),0)</f>
        <v>10</v>
      </c>
      <c r="BL17" s="340">
        <f>IF(E17&lt;G17,IF(Spielplan!E17&lt;Spielplan!G17,Punktemodus!$B$3,0),0)</f>
        <v>0</v>
      </c>
      <c r="BM17" s="340">
        <f>IF(E17=Spielplan!E17,IF(G17=Spielplan!G17,Punktemodus!$B$5,0),0)</f>
        <v>3</v>
      </c>
      <c r="BN17" s="340">
        <f>IF(E17=Spielplan!E17,Punktemodus!$B$7,0)</f>
        <v>1</v>
      </c>
      <c r="BO17" s="340">
        <f>IF(G17=Spielplan!G17,Punktemodus!$B$7,0)</f>
        <v>1</v>
      </c>
      <c r="BP17" s="341">
        <f>IF(Spielplan!E17="",0,SUM(BJ17:BO17))</f>
        <v>0</v>
      </c>
      <c r="BQ17" s="314"/>
      <c r="BR17" s="516"/>
      <c r="BS17" s="201" t="s">
        <v>187</v>
      </c>
      <c r="BT17" s="560" t="e">
        <f>BB35</f>
        <v>#N/A</v>
      </c>
      <c r="BU17" s="561"/>
      <c r="BV17" s="329"/>
      <c r="BW17" s="314"/>
      <c r="BX17" s="314"/>
      <c r="BY17" s="314"/>
      <c r="BZ17" s="182"/>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row>
    <row r="18" spans="1:101" ht="18.75" customHeight="1" thickBot="1" x14ac:dyDescent="0.3">
      <c r="A18" s="314"/>
      <c r="B18" s="314"/>
      <c r="C18" s="362" t="str">
        <f>IF(G17="","",IF(AR17=TRUE,"Achtung: So tippen, dass es eine eindeutige Tabelle gibt!",""))</f>
        <v/>
      </c>
      <c r="D18" s="314"/>
      <c r="E18" s="315"/>
      <c r="F18" s="314"/>
      <c r="G18" s="315"/>
      <c r="H18" s="314"/>
      <c r="I18" s="314"/>
      <c r="J18" s="314"/>
      <c r="K18" s="314"/>
      <c r="L18" s="314"/>
      <c r="M18" s="314">
        <f t="shared" ref="M18:X18" si="3">SUM(M12:M17)</f>
        <v>0</v>
      </c>
      <c r="N18" s="314">
        <f t="shared" si="3"/>
        <v>0</v>
      </c>
      <c r="O18" s="314">
        <f t="shared" si="3"/>
        <v>0</v>
      </c>
      <c r="P18" s="314">
        <f t="shared" si="3"/>
        <v>0</v>
      </c>
      <c r="Q18" s="314">
        <f t="shared" si="3"/>
        <v>0</v>
      </c>
      <c r="R18" s="314">
        <f t="shared" si="3"/>
        <v>0</v>
      </c>
      <c r="S18" s="314">
        <f t="shared" si="3"/>
        <v>0</v>
      </c>
      <c r="T18" s="314">
        <f t="shared" si="3"/>
        <v>0</v>
      </c>
      <c r="U18" s="314">
        <f t="shared" si="3"/>
        <v>0</v>
      </c>
      <c r="V18" s="314">
        <f t="shared" si="3"/>
        <v>0</v>
      </c>
      <c r="W18" s="314">
        <f t="shared" si="3"/>
        <v>0</v>
      </c>
      <c r="X18" s="314">
        <f t="shared" si="3"/>
        <v>0</v>
      </c>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507" t="s">
        <v>366</v>
      </c>
      <c r="BB18" s="314"/>
      <c r="BC18" s="314"/>
      <c r="BD18" s="314"/>
      <c r="BE18" s="314"/>
      <c r="BF18" s="314"/>
      <c r="BG18" s="314"/>
      <c r="BH18" s="314"/>
      <c r="BI18" s="314"/>
      <c r="BJ18" s="312"/>
      <c r="BK18" s="312"/>
      <c r="BL18" s="312"/>
      <c r="BM18" s="312"/>
      <c r="BN18" s="312"/>
      <c r="BO18" s="312"/>
      <c r="BP18" s="363">
        <f>SUM(BP12:BP17)</f>
        <v>0</v>
      </c>
      <c r="BQ18" s="314"/>
      <c r="BR18" s="516"/>
      <c r="BS18" s="508" t="s">
        <v>307</v>
      </c>
      <c r="BT18" s="182"/>
      <c r="BU18" s="182"/>
      <c r="BV18" s="314"/>
      <c r="BW18" s="314"/>
      <c r="BX18" s="314"/>
      <c r="BY18" s="314"/>
      <c r="BZ18" s="182"/>
      <c r="CA18" s="314"/>
      <c r="CB18" s="314"/>
      <c r="CC18" s="314"/>
      <c r="CD18" s="314"/>
      <c r="CE18" s="229" t="s">
        <v>323</v>
      </c>
      <c r="CF18" s="559" t="e">
        <f>IF(CC14="",CA15,CA14)</f>
        <v>#N/A</v>
      </c>
      <c r="CG18" s="558"/>
      <c r="CH18" s="329"/>
      <c r="CI18" s="314"/>
      <c r="CJ18" s="314"/>
      <c r="CK18" s="314"/>
      <c r="CL18" s="314"/>
      <c r="CM18" s="314"/>
      <c r="CN18" s="314"/>
      <c r="CO18" s="314"/>
      <c r="CP18" s="314"/>
      <c r="CQ18" s="314"/>
      <c r="CR18" s="314"/>
      <c r="CS18" s="314"/>
      <c r="CT18" s="314"/>
      <c r="CU18" s="314"/>
      <c r="CV18" s="314"/>
      <c r="CW18" s="314"/>
    </row>
    <row r="19" spans="1:101" ht="18.75" customHeight="1" thickBot="1" x14ac:dyDescent="0.3">
      <c r="A19" s="314"/>
      <c r="B19" s="314"/>
      <c r="C19" s="314"/>
      <c r="D19" s="314"/>
      <c r="E19" s="315"/>
      <c r="F19" s="314"/>
      <c r="G19" s="315"/>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2"/>
      <c r="BK19" s="312"/>
      <c r="BL19" s="312"/>
      <c r="BM19" s="312"/>
      <c r="BN19" s="312"/>
      <c r="BO19" s="312"/>
      <c r="BP19" s="364"/>
      <c r="BQ19" s="314"/>
      <c r="BR19" s="516"/>
      <c r="BS19" s="182"/>
      <c r="BT19" s="182"/>
      <c r="BU19" s="182"/>
      <c r="BV19" s="314"/>
      <c r="BW19" s="314"/>
      <c r="BX19" s="314"/>
      <c r="BY19" s="314"/>
      <c r="BZ19" s="182"/>
      <c r="CA19" s="314"/>
      <c r="CB19" s="314"/>
      <c r="CC19" s="314"/>
      <c r="CD19" s="314"/>
      <c r="CE19" s="230" t="s">
        <v>324</v>
      </c>
      <c r="CF19" s="559">
        <f>IF(CC22="",CA23,CA22)</f>
        <v>0</v>
      </c>
      <c r="CG19" s="558"/>
      <c r="CH19" s="329"/>
      <c r="CI19" s="314"/>
      <c r="CJ19" s="314"/>
      <c r="CK19" s="314"/>
      <c r="CL19" s="314"/>
      <c r="CM19" s="314"/>
      <c r="CN19" s="314"/>
      <c r="CO19" s="314"/>
      <c r="CP19" s="314"/>
      <c r="CQ19" s="314"/>
      <c r="CR19" s="314"/>
      <c r="CS19" s="314"/>
      <c r="CT19" s="314"/>
      <c r="CU19" s="314"/>
      <c r="CV19" s="314"/>
      <c r="CW19" s="314"/>
    </row>
    <row r="20" spans="1:101" ht="18.75" customHeight="1" thickBot="1" x14ac:dyDescent="0.25">
      <c r="A20" s="314"/>
      <c r="B20" s="314"/>
      <c r="C20" s="314"/>
      <c r="D20" s="314"/>
      <c r="E20" s="315"/>
      <c r="F20" s="314"/>
      <c r="G20" s="315"/>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2"/>
      <c r="BK20" s="312"/>
      <c r="BL20" s="312"/>
      <c r="BM20" s="312"/>
      <c r="BN20" s="312"/>
      <c r="BO20" s="312"/>
      <c r="BP20" s="364"/>
      <c r="BQ20" s="314"/>
      <c r="BR20" s="512">
        <v>7</v>
      </c>
      <c r="BS20" s="201" t="s">
        <v>192</v>
      </c>
      <c r="BT20" s="560" t="str">
        <f>BB34</f>
        <v>Österreich</v>
      </c>
      <c r="BU20" s="561"/>
      <c r="BV20" s="329"/>
      <c r="BW20" s="314"/>
      <c r="BX20" s="314"/>
      <c r="BY20" s="314"/>
      <c r="BZ20" s="182"/>
      <c r="CA20" s="314"/>
      <c r="CB20" s="314"/>
      <c r="CC20" s="314"/>
      <c r="CD20" s="314"/>
      <c r="CE20" s="508" t="s">
        <v>320</v>
      </c>
      <c r="CF20" s="314"/>
      <c r="CG20" s="314"/>
      <c r="CH20" s="314"/>
      <c r="CI20" s="314"/>
      <c r="CJ20" s="314"/>
      <c r="CK20" s="314"/>
      <c r="CL20" s="314"/>
      <c r="CM20" s="314"/>
      <c r="CN20" s="314"/>
      <c r="CO20" s="314"/>
      <c r="CP20" s="314"/>
      <c r="CQ20" s="314"/>
      <c r="CR20" s="314"/>
      <c r="CS20" s="314"/>
      <c r="CT20" s="314"/>
      <c r="CU20" s="314"/>
      <c r="CV20" s="314"/>
      <c r="CW20" s="314"/>
    </row>
    <row r="21" spans="1:101" ht="18.75" customHeight="1" thickBot="1" x14ac:dyDescent="0.4">
      <c r="A21" s="314"/>
      <c r="B21" s="314"/>
      <c r="C21" s="366" t="s">
        <v>56</v>
      </c>
      <c r="D21" s="367"/>
      <c r="E21" s="315"/>
      <c r="F21" s="314"/>
      <c r="G21" s="315"/>
      <c r="H21" s="314"/>
      <c r="I21" s="314"/>
      <c r="J21" s="314"/>
      <c r="K21" s="314"/>
      <c r="L21" s="314"/>
      <c r="M21" s="314" t="s">
        <v>4</v>
      </c>
      <c r="N21" s="314"/>
      <c r="O21" s="314"/>
      <c r="P21" s="314"/>
      <c r="Q21" s="314" t="s">
        <v>6</v>
      </c>
      <c r="R21" s="314"/>
      <c r="S21" s="314"/>
      <c r="T21" s="314"/>
      <c r="U21" s="314" t="s">
        <v>7</v>
      </c>
      <c r="V21" s="314"/>
      <c r="W21" s="314"/>
      <c r="X21" s="314"/>
      <c r="Y21" s="314"/>
      <c r="Z21" s="314" t="s">
        <v>4</v>
      </c>
      <c r="AA21" s="314" t="s">
        <v>5</v>
      </c>
      <c r="AB21" s="314"/>
      <c r="AC21" s="314"/>
      <c r="AD21" s="314" t="s">
        <v>9</v>
      </c>
      <c r="AE21" s="314"/>
      <c r="AF21" s="314"/>
      <c r="AG21" s="237"/>
      <c r="AH21" s="237" t="s">
        <v>342</v>
      </c>
      <c r="AI21" s="237"/>
      <c r="AJ21" s="237"/>
      <c r="AK21" s="237"/>
      <c r="AL21" s="237"/>
      <c r="AM21" s="237"/>
      <c r="AN21" s="237" t="s">
        <v>35</v>
      </c>
      <c r="AO21" s="237"/>
      <c r="AP21" s="237"/>
      <c r="AQ21" s="237"/>
      <c r="AR21" s="237"/>
      <c r="AS21" s="237" t="s">
        <v>343</v>
      </c>
      <c r="AT21" s="237"/>
      <c r="AU21" s="237"/>
      <c r="AV21" s="237"/>
      <c r="AW21" s="237"/>
      <c r="AX21" s="314"/>
      <c r="AY21" s="314"/>
      <c r="AZ21" s="314"/>
      <c r="BA21" s="314"/>
      <c r="BB21" s="323" t="s">
        <v>10</v>
      </c>
      <c r="BC21" s="314"/>
      <c r="BD21" s="324" t="s">
        <v>4</v>
      </c>
      <c r="BE21" s="314"/>
      <c r="BF21" s="325" t="s">
        <v>5</v>
      </c>
      <c r="BG21" s="314"/>
      <c r="BH21" s="314"/>
      <c r="BI21" s="314"/>
      <c r="BJ21" s="312"/>
      <c r="BK21" s="312"/>
      <c r="BL21" s="312"/>
      <c r="BM21" s="312"/>
      <c r="BN21" s="312"/>
      <c r="BO21" s="312"/>
      <c r="BP21" s="364"/>
      <c r="BQ21" s="314"/>
      <c r="BR21" s="516"/>
      <c r="BS21" s="231" t="e">
        <f>"3"&amp;BD88</f>
        <v>#N/A</v>
      </c>
      <c r="BT21" s="560" t="e">
        <f>BB88</f>
        <v>#N/A</v>
      </c>
      <c r="BU21" s="561"/>
      <c r="BV21" s="329"/>
      <c r="BW21" s="314"/>
      <c r="BX21" s="314"/>
      <c r="BY21" s="314"/>
      <c r="BZ21" s="182"/>
      <c r="CA21" s="314"/>
      <c r="CB21" s="314"/>
      <c r="CC21" s="314"/>
      <c r="CD21" s="314"/>
      <c r="CE21" s="325"/>
      <c r="CF21" s="314"/>
      <c r="CG21" s="314"/>
      <c r="CH21" s="314"/>
      <c r="CI21" s="314"/>
      <c r="CJ21" s="314"/>
      <c r="CK21" s="314"/>
      <c r="CL21" s="498" t="s">
        <v>29</v>
      </c>
      <c r="CM21" s="314"/>
      <c r="CN21" s="314"/>
      <c r="CO21" s="314"/>
      <c r="CP21" s="314"/>
      <c r="CQ21" s="672" t="s">
        <v>387</v>
      </c>
      <c r="CR21" s="622"/>
      <c r="CS21" s="622"/>
      <c r="CT21" s="622"/>
      <c r="CU21" s="622"/>
      <c r="CV21" s="622"/>
      <c r="CW21" s="314"/>
    </row>
    <row r="22" spans="1:101" ht="18.75" customHeight="1" thickBot="1" x14ac:dyDescent="0.35">
      <c r="A22" s="314"/>
      <c r="B22" s="314"/>
      <c r="C22" s="314"/>
      <c r="D22" s="314"/>
      <c r="E22" s="315"/>
      <c r="F22" s="314"/>
      <c r="G22" s="315"/>
      <c r="H22" s="314"/>
      <c r="I22" s="314"/>
      <c r="J22" s="314"/>
      <c r="K22" s="314"/>
      <c r="L22" s="314"/>
      <c r="M22" s="314" t="s">
        <v>0</v>
      </c>
      <c r="N22" s="314" t="s">
        <v>1</v>
      </c>
      <c r="O22" s="314" t="s">
        <v>2</v>
      </c>
      <c r="P22" s="314" t="s">
        <v>3</v>
      </c>
      <c r="Q22" s="314" t="s">
        <v>0</v>
      </c>
      <c r="R22" s="314" t="s">
        <v>1</v>
      </c>
      <c r="S22" s="314" t="s">
        <v>2</v>
      </c>
      <c r="T22" s="314" t="s">
        <v>3</v>
      </c>
      <c r="U22" s="314" t="s">
        <v>0</v>
      </c>
      <c r="V22" s="314" t="s">
        <v>1</v>
      </c>
      <c r="W22" s="314" t="s">
        <v>2</v>
      </c>
      <c r="X22" s="314" t="s">
        <v>3</v>
      </c>
      <c r="Y22" s="314"/>
      <c r="Z22" s="314" t="s">
        <v>8</v>
      </c>
      <c r="AA22" s="314"/>
      <c r="AB22" s="314"/>
      <c r="AC22" s="314"/>
      <c r="AD22" s="314"/>
      <c r="AE22" s="314"/>
      <c r="AF22" s="314"/>
      <c r="AG22" s="237"/>
      <c r="AH22" s="237" t="s">
        <v>31</v>
      </c>
      <c r="AI22" s="237"/>
      <c r="AJ22" s="237"/>
      <c r="AK22" s="237"/>
      <c r="AL22" s="237"/>
      <c r="AM22" s="237"/>
      <c r="AN22" s="237" t="str">
        <f>AI23</f>
        <v>Dänemark</v>
      </c>
      <c r="AO22" s="237" t="str">
        <f>AI24</f>
        <v>Finnland</v>
      </c>
      <c r="AP22" s="237" t="str">
        <f>AI25</f>
        <v>Belgien</v>
      </c>
      <c r="AQ22" s="237" t="str">
        <f>AI26</f>
        <v>Russland</v>
      </c>
      <c r="AR22" s="237"/>
      <c r="AS22" s="237" t="s">
        <v>31</v>
      </c>
      <c r="AT22" s="237"/>
      <c r="AU22" s="237"/>
      <c r="AV22" s="237"/>
      <c r="AW22" s="237"/>
      <c r="AX22" s="314"/>
      <c r="AY22" s="314"/>
      <c r="AZ22" s="314"/>
      <c r="BA22" s="314"/>
      <c r="BB22" s="314"/>
      <c r="BC22" s="314"/>
      <c r="BD22" s="314"/>
      <c r="BE22" s="314"/>
      <c r="BF22" s="314"/>
      <c r="BG22" s="314"/>
      <c r="BH22" s="314"/>
      <c r="BI22" s="314"/>
      <c r="BJ22" s="312"/>
      <c r="BK22" s="312"/>
      <c r="BL22" s="312"/>
      <c r="BM22" s="312"/>
      <c r="BN22" s="312"/>
      <c r="BO22" s="312"/>
      <c r="BP22" s="364"/>
      <c r="BQ22" s="314"/>
      <c r="BR22" s="516"/>
      <c r="BS22" s="508" t="s">
        <v>309</v>
      </c>
      <c r="BT22" s="182"/>
      <c r="BU22" s="182"/>
      <c r="BV22" s="314"/>
      <c r="BW22" s="314"/>
      <c r="BX22" s="314"/>
      <c r="BY22" s="314"/>
      <c r="BZ22" s="230" t="s">
        <v>378</v>
      </c>
      <c r="CA22" s="559" t="e">
        <f>IF(BV24="",BT25,BT24)</f>
        <v>#N/A</v>
      </c>
      <c r="CB22" s="558"/>
      <c r="CC22" s="329"/>
      <c r="CD22" s="314"/>
      <c r="CE22" s="325"/>
      <c r="CF22" s="314"/>
      <c r="CG22" s="314"/>
      <c r="CH22" s="314"/>
      <c r="CI22" s="314"/>
      <c r="CJ22" s="314"/>
      <c r="CK22" s="314"/>
      <c r="CL22" s="314"/>
      <c r="CM22" s="314"/>
      <c r="CN22" s="314"/>
      <c r="CO22" s="314"/>
      <c r="CP22" s="314"/>
      <c r="CQ22" s="314"/>
      <c r="CR22" s="322"/>
      <c r="CS22" s="322"/>
      <c r="CT22" s="314"/>
      <c r="CU22" s="314"/>
      <c r="CV22" s="314"/>
      <c r="CW22" s="314"/>
    </row>
    <row r="23" spans="1:101" ht="18.75" customHeight="1" thickBot="1" x14ac:dyDescent="0.35">
      <c r="A23" s="314"/>
      <c r="B23" s="314"/>
      <c r="C23" s="366" t="str">
        <f>Spielplan!$C$23</f>
        <v>Dänemark</v>
      </c>
      <c r="D23" s="367"/>
      <c r="E23" s="329"/>
      <c r="F23" s="330"/>
      <c r="G23" s="329"/>
      <c r="H23" s="366" t="str">
        <f>Spielplan!$H$23</f>
        <v>Finnland</v>
      </c>
      <c r="I23" s="367"/>
      <c r="J23" s="314"/>
      <c r="K23" s="314" t="s">
        <v>57</v>
      </c>
      <c r="L23" s="314">
        <f t="shared" ref="L23:L28" si="4">IF(E23-G23&gt;0,1,IF(G23=E23,0,-1))</f>
        <v>0</v>
      </c>
      <c r="M23" s="314">
        <f>IF($E23="",0,IF($E23&gt;$G23,3,IF($E23=G23,1,0)))</f>
        <v>0</v>
      </c>
      <c r="N23" s="314">
        <f>IF($G23="",0,IF($E23&gt;$G23,0,IF($E23=G23,1,3)))</f>
        <v>0</v>
      </c>
      <c r="O23" s="314"/>
      <c r="P23" s="314"/>
      <c r="Q23" s="314">
        <f>E23</f>
        <v>0</v>
      </c>
      <c r="R23" s="314">
        <f>G23</f>
        <v>0</v>
      </c>
      <c r="S23" s="314"/>
      <c r="T23" s="314"/>
      <c r="U23" s="314">
        <f>G23</f>
        <v>0</v>
      </c>
      <c r="V23" s="314">
        <f>E23</f>
        <v>0</v>
      </c>
      <c r="W23" s="314"/>
      <c r="X23" s="314"/>
      <c r="Y23" s="314"/>
      <c r="Z23" s="314">
        <f>M29</f>
        <v>0</v>
      </c>
      <c r="AA23" s="314">
        <f>Q29</f>
        <v>0</v>
      </c>
      <c r="AB23" s="314">
        <f>U29</f>
        <v>0</v>
      </c>
      <c r="AC23" s="314">
        <f>AA23-AB23</f>
        <v>0</v>
      </c>
      <c r="AD23" s="314">
        <f>IF(Z23&gt;Z24,-1,0)</f>
        <v>0</v>
      </c>
      <c r="AE23" s="314">
        <f>IF(Z23&gt;Z25,-1,0)</f>
        <v>0</v>
      </c>
      <c r="AF23" s="314">
        <f>IF(Z23&gt;Z26,-1,0)</f>
        <v>0</v>
      </c>
      <c r="AG23" s="331">
        <f>10000-(AJ23*1000+AM23*10+AK23)</f>
        <v>10000</v>
      </c>
      <c r="AH23" s="332">
        <f>RANK(AG23,AG23:AG26,1)</f>
        <v>1</v>
      </c>
      <c r="AI23" s="237" t="str">
        <f>C23</f>
        <v>Dänemark</v>
      </c>
      <c r="AJ23" s="237">
        <f t="shared" ref="AJ23:AL26" si="5">Z23</f>
        <v>0</v>
      </c>
      <c r="AK23" s="237">
        <f t="shared" si="5"/>
        <v>0</v>
      </c>
      <c r="AL23" s="237">
        <f t="shared" si="5"/>
        <v>0</v>
      </c>
      <c r="AM23" s="237">
        <f>AK23-AL23</f>
        <v>0</v>
      </c>
      <c r="AN23" s="333"/>
      <c r="AO23" s="331">
        <f>IF(Z24&lt;&gt;Z23,AG24,IF(G23&gt;E23,AG24-2000,AG24))</f>
        <v>10000</v>
      </c>
      <c r="AP23" s="331">
        <f>IF(Z25&lt;&gt;Z23,AG25,IF(G25&gt;E25,AG25-2000,AG25))</f>
        <v>10000</v>
      </c>
      <c r="AQ23" s="331">
        <f>IF(Z26&lt;&gt;Z23,AG26,IF(G27&gt;E27,AG26-2000,AG26))</f>
        <v>10000</v>
      </c>
      <c r="AR23" s="334">
        <f>AN27</f>
        <v>30000</v>
      </c>
      <c r="AS23" s="332">
        <f>RANK(AR23,AR23:AR26,1)</f>
        <v>1</v>
      </c>
      <c r="AT23" s="237" t="str">
        <f t="shared" ref="AT23:AW26" si="6">AI23</f>
        <v>Dänemark</v>
      </c>
      <c r="AU23" s="237">
        <f t="shared" si="6"/>
        <v>0</v>
      </c>
      <c r="AV23" s="237">
        <f t="shared" si="6"/>
        <v>0</v>
      </c>
      <c r="AW23" s="237">
        <f t="shared" si="6"/>
        <v>0</v>
      </c>
      <c r="AX23" s="314"/>
      <c r="AY23" s="314"/>
      <c r="AZ23" s="314"/>
      <c r="BA23" s="368">
        <v>1</v>
      </c>
      <c r="BB23" s="366" t="str">
        <f>VLOOKUP(1,AS23:AT26,2,FALSE)</f>
        <v>Dänemark</v>
      </c>
      <c r="BC23" s="367"/>
      <c r="BD23" s="369">
        <f>VLOOKUP(1,AS23:AW26,3,FALSE)</f>
        <v>0</v>
      </c>
      <c r="BE23" s="370">
        <f>VLOOKUP(1,AS23:AW26,4,FALSE)</f>
        <v>0</v>
      </c>
      <c r="BF23" s="330" t="s">
        <v>12</v>
      </c>
      <c r="BG23" s="370">
        <f>VLOOKUP(1,AS23:AW26,5,FALSE)</f>
        <v>0</v>
      </c>
      <c r="BH23" s="371" t="s">
        <v>20</v>
      </c>
      <c r="BI23" s="314"/>
      <c r="BJ23" s="340">
        <f>IF(E23&gt;G23,IF(Spielplan!E23&gt;Spielplan!G23,Punktemodus!$B$3,0),0)</f>
        <v>0</v>
      </c>
      <c r="BK23" s="340">
        <f>IF(E23=G23,IF(Spielplan!E23=Spielplan!G23,Punktemodus!$B$3,0),0)</f>
        <v>10</v>
      </c>
      <c r="BL23" s="340">
        <f>IF(E23&lt;G23,IF(Spielplan!E23&lt;Spielplan!G23,Punktemodus!$B$3,0),0)</f>
        <v>0</v>
      </c>
      <c r="BM23" s="340">
        <f>IF(E23=Spielplan!E23,IF(G23=Spielplan!G23,Punktemodus!$B$5,0),0)</f>
        <v>3</v>
      </c>
      <c r="BN23" s="340">
        <f>IF(E23=Spielplan!E23,Punktemodus!$B$7,0)</f>
        <v>1</v>
      </c>
      <c r="BO23" s="340">
        <f>IF(G23=Spielplan!G23,Punktemodus!$B$7,0)</f>
        <v>1</v>
      </c>
      <c r="BP23" s="341">
        <f>IF(Spielplan!E23="",0,SUM(BJ23:BO23))</f>
        <v>0</v>
      </c>
      <c r="BQ23" s="314"/>
      <c r="BR23" s="516"/>
      <c r="BS23" s="182"/>
      <c r="BT23" s="182"/>
      <c r="BU23" s="182"/>
      <c r="BV23" s="314"/>
      <c r="BW23" s="314"/>
      <c r="BX23" s="314"/>
      <c r="BY23" s="314"/>
      <c r="BZ23" s="230" t="s">
        <v>379</v>
      </c>
      <c r="CA23" s="559">
        <f>IF(BV16="",BT18,BT16)</f>
        <v>0</v>
      </c>
      <c r="CB23" s="558"/>
      <c r="CC23" s="329"/>
      <c r="CD23" s="314"/>
      <c r="CE23" s="325"/>
      <c r="CF23" s="314"/>
      <c r="CG23" s="314"/>
      <c r="CH23" s="314"/>
      <c r="CI23" s="314"/>
      <c r="CJ23" s="511" t="s">
        <v>327</v>
      </c>
      <c r="CK23" s="559">
        <f>IF(CH18="",CF19,CF18)</f>
        <v>0</v>
      </c>
      <c r="CL23" s="558"/>
      <c r="CM23" s="329"/>
      <c r="CN23" s="314"/>
      <c r="CO23" s="314"/>
      <c r="CP23" s="314"/>
      <c r="CQ23" s="666" t="e">
        <f>IF(CM23="",CK24,CK23)</f>
        <v>#N/A</v>
      </c>
      <c r="CR23" s="667"/>
      <c r="CS23" s="667"/>
      <c r="CT23" s="667"/>
      <c r="CU23" s="667"/>
      <c r="CV23" s="668"/>
      <c r="CW23" s="314"/>
    </row>
    <row r="24" spans="1:101" ht="18.75" customHeight="1" thickBot="1" x14ac:dyDescent="0.35">
      <c r="A24" s="314"/>
      <c r="B24" s="314"/>
      <c r="C24" s="372" t="str">
        <f>Spielplan!$C$24</f>
        <v>Belgien</v>
      </c>
      <c r="D24" s="373"/>
      <c r="E24" s="329"/>
      <c r="F24" s="330"/>
      <c r="G24" s="329"/>
      <c r="H24" s="372" t="str">
        <f>Spielplan!$H$24</f>
        <v>Russland</v>
      </c>
      <c r="I24" s="373"/>
      <c r="J24" s="314"/>
      <c r="K24" s="314" t="s">
        <v>58</v>
      </c>
      <c r="L24" s="314">
        <f t="shared" si="4"/>
        <v>0</v>
      </c>
      <c r="M24" s="314"/>
      <c r="N24" s="314"/>
      <c r="O24" s="314">
        <f>IF($E24="",0,IF($E24&gt;$G24,3,IF($E24=$G24,1,0)))</f>
        <v>0</v>
      </c>
      <c r="P24" s="314">
        <f>IF($G24="",0,IF($E24&gt;$G24,0,IF($E24=$G24,1,3)))</f>
        <v>0</v>
      </c>
      <c r="Q24" s="314"/>
      <c r="R24" s="314"/>
      <c r="S24" s="314">
        <f>E24</f>
        <v>0</v>
      </c>
      <c r="T24" s="314">
        <f>G24</f>
        <v>0</v>
      </c>
      <c r="U24" s="314"/>
      <c r="V24" s="314"/>
      <c r="W24" s="314">
        <f>G24</f>
        <v>0</v>
      </c>
      <c r="X24" s="314">
        <f>E24</f>
        <v>0</v>
      </c>
      <c r="Y24" s="314"/>
      <c r="Z24" s="314">
        <f>N29</f>
        <v>0</v>
      </c>
      <c r="AA24" s="314">
        <f>R29</f>
        <v>0</v>
      </c>
      <c r="AB24" s="314">
        <f>V29</f>
        <v>0</v>
      </c>
      <c r="AC24" s="314">
        <f>AA24-AB24</f>
        <v>0</v>
      </c>
      <c r="AD24" s="314">
        <f>IF(Z24&gt;Z23,-1,0)</f>
        <v>0</v>
      </c>
      <c r="AE24" s="314">
        <f>IF(Z24&gt;Z25,-1,0)</f>
        <v>0</v>
      </c>
      <c r="AF24" s="314">
        <f>IF(Z24&gt;Z26,-1,0)</f>
        <v>0</v>
      </c>
      <c r="AG24" s="331">
        <f>10000-(AJ24*1000+AM24*10+AK24)</f>
        <v>10000</v>
      </c>
      <c r="AH24" s="332">
        <f>RANK(AG24,AG23:AG26,1)</f>
        <v>1</v>
      </c>
      <c r="AI24" s="237" t="str">
        <f>H23</f>
        <v>Finnland</v>
      </c>
      <c r="AJ24" s="237">
        <f t="shared" si="5"/>
        <v>0</v>
      </c>
      <c r="AK24" s="237">
        <f t="shared" si="5"/>
        <v>0</v>
      </c>
      <c r="AL24" s="237">
        <f t="shared" si="5"/>
        <v>0</v>
      </c>
      <c r="AM24" s="237">
        <f>AK24-AL24</f>
        <v>0</v>
      </c>
      <c r="AN24" s="331">
        <f>IF(Z23&lt;&gt;Z24,AG23,IF(E23&gt;G23,AG23-2000,AG23))</f>
        <v>10000</v>
      </c>
      <c r="AO24" s="333"/>
      <c r="AP24" s="331">
        <f>IF(Z24&lt;&gt;Z25,AG25,IF(G28&gt;E28,AG25-2000,AG25))</f>
        <v>10000</v>
      </c>
      <c r="AQ24" s="331">
        <f>IF(Z26&lt;&gt;Z24,AG26,IF(G26&gt;E26,AG26-2000,AG26))</f>
        <v>10000</v>
      </c>
      <c r="AR24" s="347">
        <f>AO27</f>
        <v>30000</v>
      </c>
      <c r="AS24" s="332">
        <f>RANK(AR24,AR23:AR26,1)</f>
        <v>1</v>
      </c>
      <c r="AT24" s="237" t="str">
        <f t="shared" si="6"/>
        <v>Finnland</v>
      </c>
      <c r="AU24" s="237">
        <f t="shared" si="6"/>
        <v>0</v>
      </c>
      <c r="AV24" s="237">
        <f t="shared" si="6"/>
        <v>0</v>
      </c>
      <c r="AW24" s="237">
        <f t="shared" si="6"/>
        <v>0</v>
      </c>
      <c r="AX24" s="314"/>
      <c r="AY24" s="314"/>
      <c r="AZ24" s="314"/>
      <c r="BA24" s="368">
        <v>2</v>
      </c>
      <c r="BB24" s="366" t="e">
        <f>VLOOKUP(2,AS23:AT26,2,FALSE)</f>
        <v>#N/A</v>
      </c>
      <c r="BC24" s="367"/>
      <c r="BD24" s="369" t="e">
        <f>VLOOKUP(2,AS23:AW26,3,FALSE)</f>
        <v>#N/A</v>
      </c>
      <c r="BE24" s="370" t="e">
        <f>VLOOKUP(2,AS23:AW26,4,FALSE)</f>
        <v>#N/A</v>
      </c>
      <c r="BF24" s="330" t="s">
        <v>12</v>
      </c>
      <c r="BG24" s="370" t="e">
        <f>VLOOKUP(2,AS23:AW26,5,FALSE)</f>
        <v>#N/A</v>
      </c>
      <c r="BH24" s="371" t="s">
        <v>21</v>
      </c>
      <c r="BI24" s="314"/>
      <c r="BJ24" s="340">
        <f>IF(E24&gt;G24,IF(Spielplan!E24&gt;Spielplan!G24,Punktemodus!$B$3,0),0)</f>
        <v>0</v>
      </c>
      <c r="BK24" s="340">
        <f>IF(E24=G24,IF(Spielplan!E24=Spielplan!G24,Punktemodus!$B$3,0),0)</f>
        <v>10</v>
      </c>
      <c r="BL24" s="340">
        <f>IF(E24&lt;G24,IF(Spielplan!E24&lt;Spielplan!G24,Punktemodus!$B$3,0),0)</f>
        <v>0</v>
      </c>
      <c r="BM24" s="340">
        <f>IF(E24=Spielplan!E24,IF(G24=Spielplan!G24,Punktemodus!$B$5,0),0)</f>
        <v>3</v>
      </c>
      <c r="BN24" s="340">
        <f>IF(E24=Spielplan!E24,Punktemodus!$B$7,0)</f>
        <v>1</v>
      </c>
      <c r="BO24" s="340">
        <f>IF(G24=Spielplan!G24,Punktemodus!$B$7,0)</f>
        <v>1</v>
      </c>
      <c r="BP24" s="341">
        <f>IF(Spielplan!E24="",0,SUM(BJ24:BO24))</f>
        <v>0</v>
      </c>
      <c r="BQ24" s="314"/>
      <c r="BR24" s="517">
        <v>1</v>
      </c>
      <c r="BS24" s="203" t="s">
        <v>189</v>
      </c>
      <c r="BT24" s="560" t="str">
        <f>BB23</f>
        <v>Dänemark</v>
      </c>
      <c r="BU24" s="561"/>
      <c r="BV24" s="329"/>
      <c r="BW24" s="314"/>
      <c r="BX24" s="314"/>
      <c r="BY24" s="314"/>
      <c r="BZ24" s="508" t="s">
        <v>317</v>
      </c>
      <c r="CA24" s="314"/>
      <c r="CB24" s="314"/>
      <c r="CC24" s="314"/>
      <c r="CD24" s="314"/>
      <c r="CE24" s="325"/>
      <c r="CF24" s="314"/>
      <c r="CG24" s="314"/>
      <c r="CH24" s="314"/>
      <c r="CI24" s="314"/>
      <c r="CJ24" s="511" t="s">
        <v>328</v>
      </c>
      <c r="CK24" s="559" t="e">
        <f>IF(CH34="",CF35,CF34)</f>
        <v>#N/A</v>
      </c>
      <c r="CL24" s="558"/>
      <c r="CM24" s="329"/>
      <c r="CN24" s="314"/>
      <c r="CO24" s="314"/>
      <c r="CP24" s="314"/>
      <c r="CQ24" s="669"/>
      <c r="CR24" s="670"/>
      <c r="CS24" s="670"/>
      <c r="CT24" s="670"/>
      <c r="CU24" s="670"/>
      <c r="CV24" s="671"/>
      <c r="CW24" s="314"/>
    </row>
    <row r="25" spans="1:101" ht="18.75" customHeight="1" thickBot="1" x14ac:dyDescent="0.35">
      <c r="A25" s="314"/>
      <c r="B25" s="314"/>
      <c r="C25" s="366" t="str">
        <f>C23</f>
        <v>Dänemark</v>
      </c>
      <c r="D25" s="367"/>
      <c r="E25" s="329"/>
      <c r="F25" s="330"/>
      <c r="G25" s="329"/>
      <c r="H25" s="366" t="str">
        <f>C24</f>
        <v>Belgien</v>
      </c>
      <c r="I25" s="367"/>
      <c r="J25" s="314"/>
      <c r="K25" s="314" t="s">
        <v>59</v>
      </c>
      <c r="L25" s="314">
        <f t="shared" si="4"/>
        <v>0</v>
      </c>
      <c r="M25" s="314">
        <f>IF($E25="",0,IF($E25&gt;$G25,3,IF($E25=G25,1,0)))</f>
        <v>0</v>
      </c>
      <c r="N25" s="314"/>
      <c r="O25" s="314">
        <f>IF($G25="",0,IF($E25&gt;$G25,0,IF($E25=$G25,1,3)))</f>
        <v>0</v>
      </c>
      <c r="P25" s="314"/>
      <c r="Q25" s="314">
        <f>E25</f>
        <v>0</v>
      </c>
      <c r="R25" s="314"/>
      <c r="S25" s="314">
        <f>G25</f>
        <v>0</v>
      </c>
      <c r="T25" s="314"/>
      <c r="U25" s="314">
        <f>G25</f>
        <v>0</v>
      </c>
      <c r="V25" s="314"/>
      <c r="W25" s="314">
        <f>E25</f>
        <v>0</v>
      </c>
      <c r="X25" s="314"/>
      <c r="Y25" s="314"/>
      <c r="Z25" s="314">
        <f>O29</f>
        <v>0</v>
      </c>
      <c r="AA25" s="314">
        <f>S29</f>
        <v>0</v>
      </c>
      <c r="AB25" s="314">
        <f>W29</f>
        <v>0</v>
      </c>
      <c r="AC25" s="314">
        <f>AA25-AB25</f>
        <v>0</v>
      </c>
      <c r="AD25" s="314">
        <f>IF(Z25&gt;Z23,-1,0)</f>
        <v>0</v>
      </c>
      <c r="AE25" s="314">
        <f>IF(Z25&gt;Z24,-1,0)</f>
        <v>0</v>
      </c>
      <c r="AF25" s="314">
        <f>IF(Z25&gt;Z26,-1,0)</f>
        <v>0</v>
      </c>
      <c r="AG25" s="331">
        <f>10000-(AJ25*1000+AM25*10+AK25)</f>
        <v>10000</v>
      </c>
      <c r="AH25" s="332">
        <f>RANK(AG25,AG23:AG26,1)</f>
        <v>1</v>
      </c>
      <c r="AI25" s="237" t="str">
        <f>C24</f>
        <v>Belgien</v>
      </c>
      <c r="AJ25" s="237">
        <f t="shared" si="5"/>
        <v>0</v>
      </c>
      <c r="AK25" s="237">
        <f t="shared" si="5"/>
        <v>0</v>
      </c>
      <c r="AL25" s="237">
        <f t="shared" si="5"/>
        <v>0</v>
      </c>
      <c r="AM25" s="237">
        <f>AK25-AL25</f>
        <v>0</v>
      </c>
      <c r="AN25" s="331">
        <f>IF(Z23&lt;&gt;Z25,AG23,IF(E25&gt;G25,AG23-2000,AG23))</f>
        <v>10000</v>
      </c>
      <c r="AO25" s="331">
        <f>IF(Z24&lt;&gt;Z25,AG24,IF(E28&gt;G28,AG24-2000,AG24))</f>
        <v>10000</v>
      </c>
      <c r="AP25" s="333"/>
      <c r="AQ25" s="331">
        <f>IF(Z26&lt;&gt;Z25,AG26,IF(G24&gt;E24,AG26-2000,AG26))</f>
        <v>10000</v>
      </c>
      <c r="AR25" s="347">
        <f>AP27</f>
        <v>30000</v>
      </c>
      <c r="AS25" s="332">
        <f>RANK(AR25,AR23:AR26,1)</f>
        <v>1</v>
      </c>
      <c r="AT25" s="237" t="str">
        <f t="shared" si="6"/>
        <v>Belgien</v>
      </c>
      <c r="AU25" s="237">
        <f t="shared" si="6"/>
        <v>0</v>
      </c>
      <c r="AV25" s="237">
        <f t="shared" si="6"/>
        <v>0</v>
      </c>
      <c r="AW25" s="237">
        <f t="shared" si="6"/>
        <v>0</v>
      </c>
      <c r="AX25" s="314"/>
      <c r="AY25" s="314"/>
      <c r="AZ25" s="314"/>
      <c r="BA25" s="349">
        <v>3</v>
      </c>
      <c r="BB25" s="350" t="e">
        <f>VLOOKUP(3,AS23:AT26,2,FALSE)</f>
        <v>#N/A</v>
      </c>
      <c r="BC25" s="558"/>
      <c r="BD25" s="351" t="e">
        <f>VLOOKUP(3,AS23:AW26,3,FALSE)</f>
        <v>#N/A</v>
      </c>
      <c r="BE25" s="351" t="e">
        <f>VLOOKUP(3,AS23:AW26,4,FALSE)</f>
        <v>#N/A</v>
      </c>
      <c r="BF25" s="330" t="s">
        <v>12</v>
      </c>
      <c r="BG25" s="351" t="e">
        <f>VLOOKUP(3,AS23:AW26,5,FALSE)</f>
        <v>#N/A</v>
      </c>
      <c r="BH25" s="314"/>
      <c r="BI25" s="314"/>
      <c r="BJ25" s="340">
        <f>IF(E25&gt;G25,IF(Spielplan!E25&gt;Spielplan!G25,Punktemodus!$B$3,0),0)</f>
        <v>0</v>
      </c>
      <c r="BK25" s="340">
        <f>IF(E25=G25,IF(Spielplan!E25=Spielplan!G25,Punktemodus!$B$3,0),0)</f>
        <v>10</v>
      </c>
      <c r="BL25" s="340">
        <f>IF(E25&lt;G25,IF(Spielplan!E25&lt;Spielplan!G25,Punktemodus!$B$3,0),0)</f>
        <v>0</v>
      </c>
      <c r="BM25" s="340">
        <f>IF(E25=Spielplan!E25,IF(G25=Spielplan!G25,Punktemodus!$B$5,0),0)</f>
        <v>3</v>
      </c>
      <c r="BN25" s="340">
        <f>IF(E25=Spielplan!E25,Punktemodus!$B$7,0)</f>
        <v>1</v>
      </c>
      <c r="BO25" s="340">
        <f>IF(G25=Spielplan!G25,Punktemodus!$B$7,0)</f>
        <v>1</v>
      </c>
      <c r="BP25" s="341">
        <f>IF(Spielplan!E25="",0,SUM(BJ25:BO25))</f>
        <v>0</v>
      </c>
      <c r="BQ25" s="314"/>
      <c r="BR25" s="516"/>
      <c r="BS25" s="231" t="e">
        <f>"3"&amp;BD87</f>
        <v>#N/A</v>
      </c>
      <c r="BT25" s="560" t="e">
        <f>BB87</f>
        <v>#N/A</v>
      </c>
      <c r="BU25" s="561"/>
      <c r="BV25" s="329"/>
      <c r="BW25" s="314"/>
      <c r="BX25" s="314"/>
      <c r="BY25" s="314"/>
      <c r="BZ25" s="182"/>
      <c r="CA25" s="314"/>
      <c r="CB25" s="314"/>
      <c r="CC25" s="314"/>
      <c r="CD25" s="314"/>
      <c r="CE25" s="325"/>
      <c r="CF25" s="314"/>
      <c r="CG25" s="314"/>
      <c r="CH25" s="314"/>
      <c r="CI25" s="314"/>
      <c r="CJ25" s="508" t="s">
        <v>322</v>
      </c>
      <c r="CK25" s="314"/>
      <c r="CL25" s="314"/>
      <c r="CM25" s="314"/>
      <c r="CN25" s="314"/>
      <c r="CO25" s="314"/>
      <c r="CP25" s="314"/>
      <c r="CQ25" s="314"/>
      <c r="CR25" s="314"/>
      <c r="CS25" s="314"/>
      <c r="CT25" s="314"/>
      <c r="CU25" s="314"/>
      <c r="CV25" s="314"/>
      <c r="CW25" s="314"/>
    </row>
    <row r="26" spans="1:101" ht="18.75" customHeight="1" thickBot="1" x14ac:dyDescent="0.35">
      <c r="A26" s="314"/>
      <c r="B26" s="314"/>
      <c r="C26" s="372" t="str">
        <f>H23</f>
        <v>Finnland</v>
      </c>
      <c r="D26" s="373"/>
      <c r="E26" s="329"/>
      <c r="F26" s="330"/>
      <c r="G26" s="329"/>
      <c r="H26" s="372" t="str">
        <f>H24</f>
        <v>Russland</v>
      </c>
      <c r="I26" s="373"/>
      <c r="J26" s="314"/>
      <c r="K26" s="314" t="s">
        <v>60</v>
      </c>
      <c r="L26" s="314">
        <f t="shared" si="4"/>
        <v>0</v>
      </c>
      <c r="M26" s="314"/>
      <c r="N26" s="314">
        <f>IF($E26="",0,IF($E26&gt;$G26,3,IF($E26=$G26,1,0)))</f>
        <v>0</v>
      </c>
      <c r="O26" s="314"/>
      <c r="P26" s="314">
        <f>IF($G26="",0,IF($E26&gt;$G26,0,IF($E26=$G26,1,3)))</f>
        <v>0</v>
      </c>
      <c r="Q26" s="314"/>
      <c r="R26" s="314">
        <f>E26</f>
        <v>0</v>
      </c>
      <c r="S26" s="314"/>
      <c r="T26" s="314">
        <f>G26</f>
        <v>0</v>
      </c>
      <c r="U26" s="314"/>
      <c r="V26" s="314">
        <f>G26</f>
        <v>0</v>
      </c>
      <c r="W26" s="314"/>
      <c r="X26" s="314">
        <f>E26</f>
        <v>0</v>
      </c>
      <c r="Y26" s="314"/>
      <c r="Z26" s="314">
        <f>P29</f>
        <v>0</v>
      </c>
      <c r="AA26" s="314">
        <f>T29</f>
        <v>0</v>
      </c>
      <c r="AB26" s="314">
        <f>X29</f>
        <v>0</v>
      </c>
      <c r="AC26" s="314">
        <f>AA26-AB26</f>
        <v>0</v>
      </c>
      <c r="AD26" s="314">
        <f>IF(Z26&gt;Z23,-1,0)</f>
        <v>0</v>
      </c>
      <c r="AE26" s="314">
        <f>IF(Z26&gt;Z24,-1,0)</f>
        <v>0</v>
      </c>
      <c r="AF26" s="314">
        <f>IF(Z26&gt;Z25,-1,0)</f>
        <v>0</v>
      </c>
      <c r="AG26" s="331">
        <f>10000-(AJ26*1000+AM26*10+AK26)</f>
        <v>10000</v>
      </c>
      <c r="AH26" s="332">
        <f>RANK(AG26,AG23:AG26,1)</f>
        <v>1</v>
      </c>
      <c r="AI26" s="237" t="str">
        <f>H24</f>
        <v>Russland</v>
      </c>
      <c r="AJ26" s="237">
        <f t="shared" si="5"/>
        <v>0</v>
      </c>
      <c r="AK26" s="237">
        <f t="shared" si="5"/>
        <v>0</v>
      </c>
      <c r="AL26" s="237">
        <f t="shared" si="5"/>
        <v>0</v>
      </c>
      <c r="AM26" s="237">
        <f>AK26-AL26</f>
        <v>0</v>
      </c>
      <c r="AN26" s="331">
        <f>IF(Z23&lt;&gt;Z26,AG23,IF(E27&gt;G27,AG23-2000,AG23))</f>
        <v>10000</v>
      </c>
      <c r="AO26" s="331">
        <f>IF(Z24&lt;&gt;Z26,AG24,IF(E26&gt;G26,AG24-2000,AG24))</f>
        <v>10000</v>
      </c>
      <c r="AP26" s="331">
        <f>IF(Z25&lt;&gt;Z26,AG25,IF(E24&gt;G24,AG25-2000,AG25))</f>
        <v>10000</v>
      </c>
      <c r="AQ26" s="333"/>
      <c r="AR26" s="347">
        <f>AQ27</f>
        <v>30000</v>
      </c>
      <c r="AS26" s="332">
        <f>RANK(AR26,AR23:AR26,1)</f>
        <v>1</v>
      </c>
      <c r="AT26" s="237" t="str">
        <f t="shared" si="6"/>
        <v>Russland</v>
      </c>
      <c r="AU26" s="237">
        <f t="shared" si="6"/>
        <v>0</v>
      </c>
      <c r="AV26" s="237">
        <f t="shared" si="6"/>
        <v>0</v>
      </c>
      <c r="AW26" s="237">
        <f t="shared" si="6"/>
        <v>0</v>
      </c>
      <c r="AX26" s="314"/>
      <c r="AY26" s="314"/>
      <c r="AZ26" s="314"/>
      <c r="BA26" s="352">
        <v>4</v>
      </c>
      <c r="BB26" s="353" t="e">
        <f>VLOOKUP(4,AS23:AT26,2,FALSE)</f>
        <v>#N/A</v>
      </c>
      <c r="BC26" s="354"/>
      <c r="BD26" s="355" t="e">
        <f>VLOOKUP(4,AS23:AW26,3,FALSE)</f>
        <v>#N/A</v>
      </c>
      <c r="BE26" s="355" t="e">
        <f>VLOOKUP(4,AS23:AW26,4,FALSE)</f>
        <v>#N/A</v>
      </c>
      <c r="BF26" s="330" t="s">
        <v>12</v>
      </c>
      <c r="BG26" s="355" t="e">
        <f>VLOOKUP(4,AS23:AW26,5,FALSE)</f>
        <v>#N/A</v>
      </c>
      <c r="BH26" s="314"/>
      <c r="BI26" s="314"/>
      <c r="BJ26" s="340">
        <f>IF(E26&gt;G26,IF(Spielplan!E26&gt;Spielplan!G26,Punktemodus!$B$3,0),0)</f>
        <v>0</v>
      </c>
      <c r="BK26" s="340">
        <f>IF(E26=G26,IF(Spielplan!E26=Spielplan!G26,Punktemodus!$B$3,0),0)</f>
        <v>10</v>
      </c>
      <c r="BL26" s="340">
        <f>IF(E26&lt;G26,IF(Spielplan!E26&lt;Spielplan!G26,Punktemodus!$B$3,0),0)</f>
        <v>0</v>
      </c>
      <c r="BM26" s="340">
        <f>IF(E26=Spielplan!E26,IF(G26=Spielplan!G26,Punktemodus!$B$5,0),0)</f>
        <v>3</v>
      </c>
      <c r="BN26" s="340">
        <f>IF(E26=Spielplan!E26,Punktemodus!$B$7,0)</f>
        <v>1</v>
      </c>
      <c r="BO26" s="340">
        <f>IF(G26=Spielplan!G26,Punktemodus!$B$7,0)</f>
        <v>1</v>
      </c>
      <c r="BP26" s="341">
        <f>IF(Spielplan!E26="",0,SUM(BJ26:BO26))</f>
        <v>0</v>
      </c>
      <c r="BQ26" s="314"/>
      <c r="BR26" s="516"/>
      <c r="BS26" s="508" t="s">
        <v>308</v>
      </c>
      <c r="BT26" s="182"/>
      <c r="BU26" s="182"/>
      <c r="BV26" s="314"/>
      <c r="BW26" s="314"/>
      <c r="BX26" s="314"/>
      <c r="BY26" s="314"/>
      <c r="BZ26" s="182"/>
      <c r="CA26" s="314"/>
      <c r="CB26" s="314"/>
      <c r="CC26" s="314"/>
      <c r="CD26" s="314"/>
      <c r="CE26" s="325"/>
      <c r="CF26" s="314"/>
      <c r="CG26" s="314"/>
      <c r="CH26" s="314"/>
      <c r="CI26" s="314"/>
      <c r="CJ26" s="314"/>
      <c r="CK26" s="314"/>
      <c r="CL26" s="314"/>
      <c r="CM26" s="314"/>
      <c r="CN26" s="314"/>
      <c r="CO26" s="314"/>
      <c r="CP26" s="314"/>
      <c r="CQ26" s="314"/>
      <c r="CR26" s="314"/>
      <c r="CS26" s="314"/>
      <c r="CT26" s="314"/>
      <c r="CU26" s="314"/>
      <c r="CV26" s="314"/>
      <c r="CW26" s="314"/>
    </row>
    <row r="27" spans="1:101" ht="18.75" customHeight="1" thickBot="1" x14ac:dyDescent="0.35">
      <c r="A27" s="314"/>
      <c r="B27" s="314"/>
      <c r="C27" s="366" t="str">
        <f>C23</f>
        <v>Dänemark</v>
      </c>
      <c r="D27" s="367"/>
      <c r="E27" s="329"/>
      <c r="F27" s="330"/>
      <c r="G27" s="329"/>
      <c r="H27" s="366" t="str">
        <f>H24</f>
        <v>Russland</v>
      </c>
      <c r="I27" s="367"/>
      <c r="J27" s="314"/>
      <c r="K27" s="314" t="s">
        <v>61</v>
      </c>
      <c r="L27" s="314">
        <f t="shared" si="4"/>
        <v>0</v>
      </c>
      <c r="M27" s="314">
        <f>IF($E27="",0,IF($E27&gt;$G27,3,IF($E27=G27,1,0)))</f>
        <v>0</v>
      </c>
      <c r="N27" s="314"/>
      <c r="O27" s="314"/>
      <c r="P27" s="314">
        <f>IF($G27="",0,IF($E27&gt;$G27,0,IF($E27=$G27,1,3)))</f>
        <v>0</v>
      </c>
      <c r="Q27" s="314">
        <f>E27</f>
        <v>0</v>
      </c>
      <c r="R27" s="314"/>
      <c r="S27" s="314"/>
      <c r="T27" s="314">
        <f>G27</f>
        <v>0</v>
      </c>
      <c r="U27" s="314">
        <f>G27</f>
        <v>0</v>
      </c>
      <c r="V27" s="314"/>
      <c r="W27" s="314"/>
      <c r="X27" s="314">
        <f>E27</f>
        <v>0</v>
      </c>
      <c r="Y27" s="314"/>
      <c r="Z27" s="314"/>
      <c r="AA27" s="314"/>
      <c r="AB27" s="314"/>
      <c r="AC27" s="314"/>
      <c r="AD27" s="314"/>
      <c r="AE27" s="314"/>
      <c r="AF27" s="314"/>
      <c r="AG27" s="237"/>
      <c r="AH27" s="237"/>
      <c r="AI27" s="237"/>
      <c r="AJ27" s="237"/>
      <c r="AK27" s="237"/>
      <c r="AL27" s="237"/>
      <c r="AM27" s="237"/>
      <c r="AN27" s="356">
        <f>SUM(AN23:AN26)</f>
        <v>30000</v>
      </c>
      <c r="AO27" s="357">
        <f>SUM(AO23:AO26)</f>
        <v>30000</v>
      </c>
      <c r="AP27" s="357">
        <f>SUM(AP23:AP26)</f>
        <v>30000</v>
      </c>
      <c r="AQ27" s="357">
        <f>SUM(AQ23:AQ26)</f>
        <v>30000</v>
      </c>
      <c r="AR27" s="358"/>
      <c r="AS27" s="359"/>
      <c r="AT27" s="359"/>
      <c r="AU27" s="237"/>
      <c r="AV27" s="237"/>
      <c r="AW27" s="237"/>
      <c r="AX27" s="314"/>
      <c r="AY27" s="314"/>
      <c r="AZ27" s="314"/>
      <c r="BA27" s="376"/>
      <c r="BB27" s="314"/>
      <c r="BC27" s="314"/>
      <c r="BD27" s="314"/>
      <c r="BE27" s="314"/>
      <c r="BF27" s="314"/>
      <c r="BG27" s="314"/>
      <c r="BH27" s="314"/>
      <c r="BI27" s="314"/>
      <c r="BJ27" s="340">
        <f>IF(E27&gt;G27,IF(Spielplan!E27&gt;Spielplan!G27,Punktemodus!$B$3,0),0)</f>
        <v>0</v>
      </c>
      <c r="BK27" s="340">
        <f>IF(E27=G27,IF(Spielplan!E27=Spielplan!G27,Punktemodus!$B$3,0),0)</f>
        <v>10</v>
      </c>
      <c r="BL27" s="340">
        <f>IF(E27&lt;G27,IF(Spielplan!E27&lt;Spielplan!G27,Punktemodus!$B$3,0),0)</f>
        <v>0</v>
      </c>
      <c r="BM27" s="340">
        <f>IF(E27=Spielplan!E27,IF(G27=Spielplan!G27,Punktemodus!$B$5,0),0)</f>
        <v>3</v>
      </c>
      <c r="BN27" s="340">
        <f>IF(E27=Spielplan!E27,Punktemodus!$B$7,0)</f>
        <v>1</v>
      </c>
      <c r="BO27" s="340">
        <f>IF(G27=Spielplan!G27,Punktemodus!$B$7,0)</f>
        <v>1</v>
      </c>
      <c r="BP27" s="341">
        <f>IF(Spielplan!E27="",0,SUM(BJ27:BO27))</f>
        <v>0</v>
      </c>
      <c r="BQ27" s="314"/>
      <c r="BR27" s="516"/>
      <c r="BS27" s="182"/>
      <c r="BT27" s="182"/>
      <c r="BU27" s="182"/>
      <c r="BV27" s="314"/>
      <c r="BW27" s="314"/>
      <c r="BX27" s="314"/>
      <c r="BY27" s="314"/>
      <c r="BZ27" s="182"/>
      <c r="CA27" s="314"/>
      <c r="CB27" s="314"/>
      <c r="CC27" s="314"/>
      <c r="CD27" s="314"/>
      <c r="CE27" s="325"/>
      <c r="CF27" s="314"/>
      <c r="CG27" s="314"/>
      <c r="CH27" s="314"/>
      <c r="CI27" s="314"/>
      <c r="CJ27" s="314"/>
      <c r="CK27" s="314"/>
      <c r="CL27" s="314"/>
      <c r="CM27" s="314"/>
      <c r="CN27" s="314"/>
      <c r="CO27" s="314"/>
      <c r="CP27" s="314"/>
      <c r="CQ27" s="314"/>
      <c r="CR27" s="314"/>
      <c r="CS27" s="314"/>
      <c r="CT27" s="314"/>
      <c r="CU27" s="314"/>
      <c r="CV27" s="314"/>
      <c r="CW27" s="314"/>
    </row>
    <row r="28" spans="1:101" ht="18.75" customHeight="1" thickBot="1" x14ac:dyDescent="0.35">
      <c r="A28" s="314"/>
      <c r="B28" s="314"/>
      <c r="C28" s="372" t="str">
        <f>H23</f>
        <v>Finnland</v>
      </c>
      <c r="D28" s="373"/>
      <c r="E28" s="329"/>
      <c r="F28" s="330"/>
      <c r="G28" s="329"/>
      <c r="H28" s="372" t="str">
        <f>C24</f>
        <v>Belgien</v>
      </c>
      <c r="I28" s="373"/>
      <c r="J28" s="314"/>
      <c r="K28" s="314" t="s">
        <v>61</v>
      </c>
      <c r="L28" s="314">
        <f t="shared" si="4"/>
        <v>0</v>
      </c>
      <c r="M28" s="314"/>
      <c r="N28" s="314">
        <f>IF($E28="",0,IF($E28&gt;$G28,3,IF($E28=$G28,1,0)))</f>
        <v>0</v>
      </c>
      <c r="O28" s="314">
        <f>IF($G28="",0,IF($E28&gt;$G28,0,IF($E28=$G28,1,3)))</f>
        <v>0</v>
      </c>
      <c r="P28" s="314"/>
      <c r="Q28" s="314"/>
      <c r="R28" s="314">
        <f>E28</f>
        <v>0</v>
      </c>
      <c r="S28" s="314">
        <f>G28</f>
        <v>0</v>
      </c>
      <c r="T28" s="314"/>
      <c r="U28" s="314"/>
      <c r="V28" s="314">
        <f>G28</f>
        <v>0</v>
      </c>
      <c r="W28" s="314">
        <f>E28</f>
        <v>0</v>
      </c>
      <c r="X28" s="314"/>
      <c r="Y28" s="314"/>
      <c r="Z28" s="314" t="s">
        <v>30</v>
      </c>
      <c r="AA28" s="314"/>
      <c r="AB28" s="314"/>
      <c r="AC28" s="314"/>
      <c r="AD28" s="314"/>
      <c r="AE28" s="314"/>
      <c r="AF28" s="314"/>
      <c r="AG28" s="237" t="b">
        <f>OR(AG23=AG24,AG23=AG25,AG23=AG26,AG24=AG25,AG24=AG26,AG25=AG26)</f>
        <v>1</v>
      </c>
      <c r="AH28" s="237"/>
      <c r="AI28" s="237"/>
      <c r="AJ28" s="237"/>
      <c r="AK28" s="237"/>
      <c r="AL28" s="237"/>
      <c r="AM28" s="237"/>
      <c r="AN28" s="237" t="s">
        <v>34</v>
      </c>
      <c r="AO28" s="237"/>
      <c r="AP28" s="237"/>
      <c r="AQ28" s="237"/>
      <c r="AR28" s="237" t="b">
        <f>OR(AR23=AR24,AR23=AR25,AR23=AR26,AR24=AR25,AR24=AR26,AR25=AR26)</f>
        <v>1</v>
      </c>
      <c r="AS28" s="237"/>
      <c r="AT28" s="237"/>
      <c r="AU28" s="237"/>
      <c r="AV28" s="237"/>
      <c r="AW28" s="237"/>
      <c r="AX28" s="314"/>
      <c r="AY28" s="314"/>
      <c r="AZ28" s="314"/>
      <c r="BA28" s="376"/>
      <c r="BB28" s="314"/>
      <c r="BC28" s="314"/>
      <c r="BD28" s="314"/>
      <c r="BE28" s="314"/>
      <c r="BF28" s="314"/>
      <c r="BG28" s="314"/>
      <c r="BH28" s="314"/>
      <c r="BI28" s="314"/>
      <c r="BJ28" s="340">
        <f>IF(E28&gt;G28,IF(Spielplan!E28&gt;Spielplan!G28,Punktemodus!$B$3,0),0)</f>
        <v>0</v>
      </c>
      <c r="BK28" s="340">
        <f>IF(E28=G28,IF(Spielplan!E28=Spielplan!G28,Punktemodus!$B$3,0),0)</f>
        <v>10</v>
      </c>
      <c r="BL28" s="340">
        <f>IF(E28&lt;G28,IF(Spielplan!E28&lt;Spielplan!G28,Punktemodus!$B$3,0),0)</f>
        <v>0</v>
      </c>
      <c r="BM28" s="340">
        <f>IF(E28=Spielplan!E28,IF(G28=Spielplan!G28,Punktemodus!$B$5,0),0)</f>
        <v>3</v>
      </c>
      <c r="BN28" s="340">
        <f>IF(E28=Spielplan!E28,Punktemodus!$B$7,0)</f>
        <v>1</v>
      </c>
      <c r="BO28" s="340">
        <f>IF(G28=Spielplan!G28,Punktemodus!$B$7,0)</f>
        <v>1</v>
      </c>
      <c r="BP28" s="341">
        <f>IF(Spielplan!E28="",0,SUM(BJ28:BO28))</f>
        <v>0</v>
      </c>
      <c r="BQ28" s="314"/>
      <c r="BR28" s="518">
        <v>4</v>
      </c>
      <c r="BS28" s="120" t="s">
        <v>194</v>
      </c>
      <c r="BT28" s="560" t="e">
        <f>BB46</f>
        <v>#N/A</v>
      </c>
      <c r="BU28" s="561"/>
      <c r="BV28" s="329"/>
      <c r="BW28" s="314"/>
      <c r="BX28" s="314"/>
      <c r="BY28" s="314"/>
      <c r="BZ28" s="182"/>
      <c r="CA28" s="314"/>
      <c r="CB28" s="314"/>
      <c r="CC28" s="314"/>
      <c r="CD28" s="314"/>
      <c r="CE28" s="325"/>
      <c r="CF28" s="314"/>
      <c r="CG28" s="314"/>
      <c r="CH28" s="314"/>
      <c r="CI28" s="314"/>
      <c r="CJ28" s="314"/>
      <c r="CK28" s="314"/>
      <c r="CL28" s="314"/>
      <c r="CM28" s="314"/>
      <c r="CN28" s="314"/>
      <c r="CO28" s="314"/>
      <c r="CP28" s="314"/>
      <c r="CQ28" s="314"/>
      <c r="CR28" s="314"/>
      <c r="CS28" s="314"/>
      <c r="CT28" s="314"/>
      <c r="CU28" s="314"/>
      <c r="CV28" s="314"/>
      <c r="CW28" s="314"/>
    </row>
    <row r="29" spans="1:101" ht="18.75" customHeight="1" thickBot="1" x14ac:dyDescent="0.3">
      <c r="A29" s="314"/>
      <c r="B29" s="314"/>
      <c r="C29" s="362" t="str">
        <f>IF(G28="","",IF(AR28=TRUE,"Achtung: So tippen, dass es eine eindeutige Tabelle gibt!",""))</f>
        <v/>
      </c>
      <c r="D29" s="314"/>
      <c r="E29" s="315"/>
      <c r="F29" s="314"/>
      <c r="G29" s="315"/>
      <c r="H29" s="314"/>
      <c r="I29" s="314"/>
      <c r="J29" s="314"/>
      <c r="K29" s="314"/>
      <c r="L29" s="314"/>
      <c r="M29" s="314">
        <f t="shared" ref="M29:X29" si="7">SUM(M23:M28)</f>
        <v>0</v>
      </c>
      <c r="N29" s="314">
        <f t="shared" si="7"/>
        <v>0</v>
      </c>
      <c r="O29" s="314">
        <f t="shared" si="7"/>
        <v>0</v>
      </c>
      <c r="P29" s="314">
        <f t="shared" si="7"/>
        <v>0</v>
      </c>
      <c r="Q29" s="314">
        <f t="shared" si="7"/>
        <v>0</v>
      </c>
      <c r="R29" s="314">
        <f t="shared" si="7"/>
        <v>0</v>
      </c>
      <c r="S29" s="314">
        <f t="shared" si="7"/>
        <v>0</v>
      </c>
      <c r="T29" s="314">
        <f t="shared" si="7"/>
        <v>0</v>
      </c>
      <c r="U29" s="314">
        <f t="shared" si="7"/>
        <v>0</v>
      </c>
      <c r="V29" s="314">
        <f t="shared" si="7"/>
        <v>0</v>
      </c>
      <c r="W29" s="314">
        <f t="shared" si="7"/>
        <v>0</v>
      </c>
      <c r="X29" s="314">
        <f t="shared" si="7"/>
        <v>0</v>
      </c>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2"/>
      <c r="BK29" s="312"/>
      <c r="BL29" s="312"/>
      <c r="BM29" s="312"/>
      <c r="BN29" s="312"/>
      <c r="BO29" s="312"/>
      <c r="BP29" s="363">
        <f>SUM(BP23:BP28)</f>
        <v>0</v>
      </c>
      <c r="BQ29" s="314"/>
      <c r="BR29" s="516"/>
      <c r="BS29" s="204" t="s">
        <v>191</v>
      </c>
      <c r="BT29" s="560" t="e">
        <f>BB57</f>
        <v>#N/A</v>
      </c>
      <c r="BU29" s="561"/>
      <c r="BV29" s="329"/>
      <c r="BW29" s="314"/>
      <c r="BX29" s="314"/>
      <c r="BY29" s="314"/>
      <c r="BZ29" s="182"/>
      <c r="CA29" s="314"/>
      <c r="CB29" s="314"/>
      <c r="CC29" s="314"/>
      <c r="CD29" s="314"/>
      <c r="CE29" s="325"/>
      <c r="CF29" s="314"/>
      <c r="CG29" s="314"/>
      <c r="CH29" s="314"/>
      <c r="CI29" s="314"/>
      <c r="CJ29" s="314"/>
      <c r="CK29" s="314"/>
      <c r="CL29" s="314"/>
      <c r="CM29" s="314"/>
      <c r="CN29" s="314"/>
      <c r="CO29" s="314"/>
      <c r="CP29" s="314"/>
      <c r="CQ29" s="314"/>
      <c r="CR29" s="314"/>
      <c r="CS29" s="314"/>
      <c r="CT29" s="314"/>
      <c r="CU29" s="314"/>
      <c r="CV29" s="314"/>
      <c r="CW29" s="314"/>
    </row>
    <row r="30" spans="1:101" ht="18.75" customHeight="1" thickBot="1" x14ac:dyDescent="0.3">
      <c r="A30" s="314"/>
      <c r="B30" s="314"/>
      <c r="C30" s="314"/>
      <c r="D30" s="314"/>
      <c r="E30" s="315"/>
      <c r="F30" s="314"/>
      <c r="G30" s="315"/>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5"/>
      <c r="BJ30" s="312"/>
      <c r="BK30" s="312"/>
      <c r="BL30" s="312"/>
      <c r="BM30" s="312"/>
      <c r="BN30" s="312"/>
      <c r="BO30" s="312"/>
      <c r="BP30" s="364"/>
      <c r="BQ30" s="314"/>
      <c r="BR30" s="516"/>
      <c r="BS30" s="508" t="s">
        <v>310</v>
      </c>
      <c r="BT30" s="182"/>
      <c r="BU30" s="182"/>
      <c r="BV30" s="314"/>
      <c r="BW30" s="314"/>
      <c r="BX30" s="314"/>
      <c r="BY30" s="314"/>
      <c r="BZ30" s="228" t="s">
        <v>381</v>
      </c>
      <c r="CA30" s="559" t="e">
        <f>IF(BV20="",BT21,BT20)</f>
        <v>#N/A</v>
      </c>
      <c r="CB30" s="558"/>
      <c r="CC30" s="329"/>
      <c r="CD30" s="314"/>
      <c r="CE30" s="325"/>
      <c r="CF30" s="314"/>
      <c r="CG30" s="314"/>
      <c r="CH30" s="314"/>
      <c r="CI30" s="314"/>
      <c r="CJ30" s="314"/>
      <c r="CK30" s="314"/>
      <c r="CL30" s="314"/>
      <c r="CM30" s="314"/>
      <c r="CN30" s="314"/>
      <c r="CO30" s="314"/>
      <c r="CP30" s="314"/>
      <c r="CQ30" s="314"/>
      <c r="CR30" s="314"/>
      <c r="CS30" s="314"/>
      <c r="CT30" s="314"/>
      <c r="CU30" s="314"/>
      <c r="CV30" s="314"/>
      <c r="CW30" s="314"/>
    </row>
    <row r="31" spans="1:101" ht="18.75" customHeight="1" thickBot="1" x14ac:dyDescent="0.3">
      <c r="A31" s="314"/>
      <c r="B31" s="314"/>
      <c r="C31" s="314"/>
      <c r="D31" s="314"/>
      <c r="E31" s="315"/>
      <c r="F31" s="314"/>
      <c r="G31" s="315"/>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5"/>
      <c r="BJ31" s="312"/>
      <c r="BK31" s="312"/>
      <c r="BL31" s="312"/>
      <c r="BM31" s="312"/>
      <c r="BN31" s="312"/>
      <c r="BO31" s="312"/>
      <c r="BP31" s="364"/>
      <c r="BQ31" s="314"/>
      <c r="BR31" s="516"/>
      <c r="BS31" s="182"/>
      <c r="BT31" s="182"/>
      <c r="BU31" s="182"/>
      <c r="BV31" s="314"/>
      <c r="BW31" s="314"/>
      <c r="BX31" s="314"/>
      <c r="BY31" s="314"/>
      <c r="BZ31" s="228" t="s">
        <v>376</v>
      </c>
      <c r="CA31" s="559" t="e">
        <f>IF(BV12="",BT13,BT12)</f>
        <v>#N/A</v>
      </c>
      <c r="CB31" s="558"/>
      <c r="CC31" s="329"/>
      <c r="CD31" s="314"/>
      <c r="CE31" s="325"/>
      <c r="CF31" s="314"/>
      <c r="CG31" s="314"/>
      <c r="CH31" s="314"/>
      <c r="CI31" s="314"/>
      <c r="CJ31" s="314"/>
      <c r="CK31" s="314"/>
      <c r="CL31" s="314"/>
      <c r="CM31" s="314"/>
      <c r="CN31" s="314"/>
      <c r="CO31" s="314"/>
      <c r="CP31" s="314"/>
      <c r="CQ31" s="314"/>
      <c r="CR31" s="314"/>
      <c r="CS31" s="314"/>
      <c r="CT31" s="314"/>
      <c r="CU31" s="314"/>
      <c r="CV31" s="314"/>
      <c r="CW31" s="314"/>
    </row>
    <row r="32" spans="1:101" ht="18.75" customHeight="1" thickBot="1" x14ac:dyDescent="0.3">
      <c r="A32" s="314"/>
      <c r="B32" s="314"/>
      <c r="C32" s="377" t="s">
        <v>62</v>
      </c>
      <c r="D32" s="378"/>
      <c r="E32" s="315"/>
      <c r="F32" s="314"/>
      <c r="G32" s="315"/>
      <c r="H32" s="314"/>
      <c r="I32" s="314"/>
      <c r="J32" s="314"/>
      <c r="K32" s="314"/>
      <c r="L32" s="314"/>
      <c r="M32" s="314" t="s">
        <v>4</v>
      </c>
      <c r="N32" s="314"/>
      <c r="O32" s="314"/>
      <c r="P32" s="314"/>
      <c r="Q32" s="314" t="s">
        <v>6</v>
      </c>
      <c r="R32" s="314"/>
      <c r="S32" s="314"/>
      <c r="T32" s="314"/>
      <c r="U32" s="314" t="s">
        <v>7</v>
      </c>
      <c r="V32" s="314"/>
      <c r="W32" s="314"/>
      <c r="X32" s="314"/>
      <c r="Y32" s="314"/>
      <c r="Z32" s="314" t="s">
        <v>4</v>
      </c>
      <c r="AA32" s="314" t="s">
        <v>5</v>
      </c>
      <c r="AB32" s="314"/>
      <c r="AC32" s="314"/>
      <c r="AD32" s="314" t="s">
        <v>9</v>
      </c>
      <c r="AE32" s="314"/>
      <c r="AF32" s="314"/>
      <c r="AG32" s="237"/>
      <c r="AH32" s="237" t="s">
        <v>342</v>
      </c>
      <c r="AI32" s="237"/>
      <c r="AJ32" s="237"/>
      <c r="AK32" s="237"/>
      <c r="AL32" s="237"/>
      <c r="AM32" s="237"/>
      <c r="AN32" s="237" t="s">
        <v>35</v>
      </c>
      <c r="AO32" s="237"/>
      <c r="AP32" s="237"/>
      <c r="AQ32" s="237"/>
      <c r="AR32" s="237"/>
      <c r="AS32" s="237" t="s">
        <v>343</v>
      </c>
      <c r="AT32" s="237"/>
      <c r="AU32" s="237"/>
      <c r="AV32" s="237"/>
      <c r="AW32" s="237"/>
      <c r="AX32" s="314"/>
      <c r="AY32" s="314"/>
      <c r="AZ32" s="314"/>
      <c r="BA32" s="314"/>
      <c r="BB32" s="323" t="s">
        <v>10</v>
      </c>
      <c r="BC32" s="314"/>
      <c r="BD32" s="324" t="s">
        <v>4</v>
      </c>
      <c r="BE32" s="314"/>
      <c r="BF32" s="325" t="s">
        <v>5</v>
      </c>
      <c r="BG32" s="314"/>
      <c r="BH32" s="314"/>
      <c r="BI32" s="315"/>
      <c r="BJ32" s="312"/>
      <c r="BK32" s="312"/>
      <c r="BL32" s="312"/>
      <c r="BM32" s="312"/>
      <c r="BN32" s="312"/>
      <c r="BO32" s="312"/>
      <c r="BP32" s="364"/>
      <c r="BQ32" s="315"/>
      <c r="BR32" s="518">
        <v>3</v>
      </c>
      <c r="BS32" s="205" t="s">
        <v>190</v>
      </c>
      <c r="BT32" s="560" t="str">
        <f>BB67</f>
        <v>Georgien</v>
      </c>
      <c r="BU32" s="561"/>
      <c r="BV32" s="329"/>
      <c r="BW32" s="314"/>
      <c r="BX32" s="314"/>
      <c r="BY32" s="314"/>
      <c r="BZ32" s="508" t="s">
        <v>318</v>
      </c>
      <c r="CA32" s="314"/>
      <c r="CB32" s="314"/>
      <c r="CC32" s="314"/>
      <c r="CD32" s="314"/>
      <c r="CE32" s="325"/>
      <c r="CF32" s="314"/>
      <c r="CG32" s="314"/>
      <c r="CH32" s="314"/>
      <c r="CI32" s="314"/>
      <c r="CJ32" s="314"/>
      <c r="CK32" s="314"/>
      <c r="CL32" s="314"/>
      <c r="CM32" s="314"/>
      <c r="CN32" s="314"/>
      <c r="CO32" s="314"/>
      <c r="CP32" s="314"/>
      <c r="CQ32" s="314"/>
      <c r="CR32" s="314"/>
      <c r="CS32" s="314"/>
      <c r="CT32" s="314"/>
      <c r="CU32" s="314"/>
      <c r="CV32" s="314"/>
      <c r="CW32" s="314"/>
    </row>
    <row r="33" spans="1:101" ht="18.75" customHeight="1" thickBot="1" x14ac:dyDescent="0.3">
      <c r="A33" s="314"/>
      <c r="B33" s="314"/>
      <c r="C33" s="314"/>
      <c r="D33" s="314"/>
      <c r="E33" s="315"/>
      <c r="F33" s="314"/>
      <c r="G33" s="315"/>
      <c r="H33" s="314"/>
      <c r="I33" s="314"/>
      <c r="J33" s="314"/>
      <c r="K33" s="314"/>
      <c r="L33" s="314"/>
      <c r="M33" s="314" t="s">
        <v>0</v>
      </c>
      <c r="N33" s="314" t="s">
        <v>1</v>
      </c>
      <c r="O33" s="314" t="s">
        <v>2</v>
      </c>
      <c r="P33" s="314" t="s">
        <v>3</v>
      </c>
      <c r="Q33" s="314" t="s">
        <v>0</v>
      </c>
      <c r="R33" s="314" t="s">
        <v>1</v>
      </c>
      <c r="S33" s="314" t="s">
        <v>2</v>
      </c>
      <c r="T33" s="314" t="s">
        <v>3</v>
      </c>
      <c r="U33" s="314" t="s">
        <v>0</v>
      </c>
      <c r="V33" s="314" t="s">
        <v>1</v>
      </c>
      <c r="W33" s="314" t="s">
        <v>2</v>
      </c>
      <c r="X33" s="314" t="s">
        <v>3</v>
      </c>
      <c r="Y33" s="314"/>
      <c r="Z33" s="314" t="s">
        <v>8</v>
      </c>
      <c r="AA33" s="314"/>
      <c r="AB33" s="314"/>
      <c r="AC33" s="314"/>
      <c r="AD33" s="314"/>
      <c r="AE33" s="314"/>
      <c r="AF33" s="314"/>
      <c r="AG33" s="237"/>
      <c r="AH33" s="237" t="s">
        <v>31</v>
      </c>
      <c r="AI33" s="237"/>
      <c r="AJ33" s="237"/>
      <c r="AK33" s="237"/>
      <c r="AL33" s="237"/>
      <c r="AM33" s="237"/>
      <c r="AN33" s="237" t="str">
        <f>AI34</f>
        <v>Österreich</v>
      </c>
      <c r="AO33" s="237" t="str">
        <f>AI35</f>
        <v>Island</v>
      </c>
      <c r="AP33" s="237" t="str">
        <f>AI36</f>
        <v>Niederlande</v>
      </c>
      <c r="AQ33" s="237" t="str">
        <f>AI37</f>
        <v>Ukraine</v>
      </c>
      <c r="AR33" s="237"/>
      <c r="AS33" s="237" t="s">
        <v>31</v>
      </c>
      <c r="AT33" s="237"/>
      <c r="AU33" s="237"/>
      <c r="AV33" s="237"/>
      <c r="AW33" s="237"/>
      <c r="AX33" s="314"/>
      <c r="AY33" s="314"/>
      <c r="AZ33" s="314"/>
      <c r="BA33" s="314"/>
      <c r="BB33" s="314"/>
      <c r="BC33" s="314"/>
      <c r="BD33" s="314"/>
      <c r="BE33" s="314"/>
      <c r="BF33" s="314"/>
      <c r="BG33" s="314"/>
      <c r="BH33" s="314"/>
      <c r="BI33" s="315"/>
      <c r="BJ33" s="340"/>
      <c r="BK33" s="340"/>
      <c r="BL33" s="340"/>
      <c r="BM33" s="340"/>
      <c r="BN33" s="340"/>
      <c r="BO33" s="340"/>
      <c r="BP33" s="341"/>
      <c r="BQ33" s="315"/>
      <c r="BR33" s="516"/>
      <c r="BS33" s="231" t="e">
        <f>"3"&amp;BD90</f>
        <v>#N/A</v>
      </c>
      <c r="BT33" s="560" t="e">
        <f>BB90</f>
        <v>#N/A</v>
      </c>
      <c r="BU33" s="561"/>
      <c r="BV33" s="329"/>
      <c r="BW33" s="314"/>
      <c r="BX33" s="314"/>
      <c r="BY33" s="314"/>
      <c r="BZ33" s="182"/>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row>
    <row r="34" spans="1:101" ht="18.75" customHeight="1" thickBot="1" x14ac:dyDescent="0.35">
      <c r="A34" s="314"/>
      <c r="B34" s="314"/>
      <c r="C34" s="377" t="str">
        <f>Spielplan!$C$34</f>
        <v>Österreich</v>
      </c>
      <c r="D34" s="378"/>
      <c r="E34" s="329"/>
      <c r="F34" s="330"/>
      <c r="G34" s="329"/>
      <c r="H34" s="377" t="str">
        <f>Spielplan!$H$34</f>
        <v>Island</v>
      </c>
      <c r="I34" s="378"/>
      <c r="J34" s="314"/>
      <c r="K34" s="314" t="s">
        <v>65</v>
      </c>
      <c r="L34" s="314">
        <f t="shared" ref="L34:L39" si="8">IF(E34-G34&gt;0,1,IF(G34=E34,0,-1))</f>
        <v>0</v>
      </c>
      <c r="M34" s="314">
        <f>IF($E34="",0,IF($E34&gt;$G34,3,IF($E34=G34,1,0)))</f>
        <v>0</v>
      </c>
      <c r="N34" s="314">
        <f>IF($G34="",0,IF($E34&gt;$G34,0,IF($E34=G34,1,3)))</f>
        <v>0</v>
      </c>
      <c r="O34" s="314"/>
      <c r="P34" s="314"/>
      <c r="Q34" s="314">
        <f>E34</f>
        <v>0</v>
      </c>
      <c r="R34" s="314">
        <f>G34</f>
        <v>0</v>
      </c>
      <c r="S34" s="314"/>
      <c r="T34" s="314"/>
      <c r="U34" s="314">
        <f>G34</f>
        <v>0</v>
      </c>
      <c r="V34" s="314">
        <f>E34</f>
        <v>0</v>
      </c>
      <c r="W34" s="314"/>
      <c r="X34" s="314"/>
      <c r="Y34" s="314"/>
      <c r="Z34" s="314">
        <f>M40</f>
        <v>0</v>
      </c>
      <c r="AA34" s="314">
        <f>Q40</f>
        <v>0</v>
      </c>
      <c r="AB34" s="314">
        <f>U40</f>
        <v>0</v>
      </c>
      <c r="AC34" s="314">
        <f>AA34-AB34</f>
        <v>0</v>
      </c>
      <c r="AD34" s="314">
        <f>IF(Z34&gt;Z35,-1,0)</f>
        <v>0</v>
      </c>
      <c r="AE34" s="314">
        <f>IF(Z34&gt;Z36,-1,0)</f>
        <v>0</v>
      </c>
      <c r="AF34" s="314">
        <f>IF(Z34&gt;Z37,-1,0)</f>
        <v>0</v>
      </c>
      <c r="AG34" s="331">
        <f>10000-(AJ34*1000+AM34*10+AK34)</f>
        <v>10000</v>
      </c>
      <c r="AH34" s="332">
        <f>RANK(AG34,AG34:AG37,1)</f>
        <v>1</v>
      </c>
      <c r="AI34" s="237" t="str">
        <f>C34</f>
        <v>Österreich</v>
      </c>
      <c r="AJ34" s="237">
        <f t="shared" ref="AJ34:AL37" si="9">Z34</f>
        <v>0</v>
      </c>
      <c r="AK34" s="237">
        <f t="shared" si="9"/>
        <v>0</v>
      </c>
      <c r="AL34" s="237">
        <f t="shared" si="9"/>
        <v>0</v>
      </c>
      <c r="AM34" s="237">
        <f>AK34-AL34</f>
        <v>0</v>
      </c>
      <c r="AN34" s="333"/>
      <c r="AO34" s="331">
        <f>IF(Z35&lt;&gt;Z34,AG35,IF(G34&gt;E34,AG35-2000,AG35))</f>
        <v>10000</v>
      </c>
      <c r="AP34" s="331">
        <f>IF(Z36&lt;&gt;Z34,AG36,IF(G36&gt;E36,AG36-2000,AG36))</f>
        <v>10000</v>
      </c>
      <c r="AQ34" s="331">
        <f>IF(Z37&lt;&gt;Z34,AG37,IF(G38&gt;E38,AG37-2000,AG37))</f>
        <v>10000</v>
      </c>
      <c r="AR34" s="334">
        <f>AN38</f>
        <v>30000</v>
      </c>
      <c r="AS34" s="332">
        <f>RANK(AR34,AR34:AR37,1)</f>
        <v>1</v>
      </c>
      <c r="AT34" s="237" t="str">
        <f t="shared" ref="AT34:AW37" si="10">AI34</f>
        <v>Österreich</v>
      </c>
      <c r="AU34" s="237">
        <f t="shared" si="10"/>
        <v>0</v>
      </c>
      <c r="AV34" s="237">
        <f t="shared" si="10"/>
        <v>0</v>
      </c>
      <c r="AW34" s="237">
        <f t="shared" si="10"/>
        <v>0</v>
      </c>
      <c r="AX34" s="314"/>
      <c r="AY34" s="314"/>
      <c r="AZ34" s="314"/>
      <c r="BA34" s="379">
        <v>1</v>
      </c>
      <c r="BB34" s="377" t="str">
        <f>VLOOKUP(1,AS34:AT37,2,FALSE)</f>
        <v>Österreich</v>
      </c>
      <c r="BC34" s="380"/>
      <c r="BD34" s="381">
        <f>VLOOKUP(1,AS34:AW37,3,FALSE)</f>
        <v>0</v>
      </c>
      <c r="BE34" s="382">
        <f>VLOOKUP(1,AS34:AW37,4,FALSE)</f>
        <v>0</v>
      </c>
      <c r="BF34" s="330" t="s">
        <v>12</v>
      </c>
      <c r="BG34" s="382">
        <f>VLOOKUP(1,AS34:AW37,5,FALSE)</f>
        <v>0</v>
      </c>
      <c r="BH34" s="383" t="s">
        <v>22</v>
      </c>
      <c r="BI34" s="315"/>
      <c r="BJ34" s="340">
        <f>IF(E34&gt;G34,IF(Spielplan!E34&gt;Spielplan!G34,Punktemodus!$B$3,0),0)</f>
        <v>0</v>
      </c>
      <c r="BK34" s="340">
        <f>IF(E34=G34,IF(Spielplan!E34=Spielplan!G34,Punktemodus!$B$3,0),0)</f>
        <v>10</v>
      </c>
      <c r="BL34" s="340">
        <f>IF(E34&lt;G34,IF(Spielplan!E34&lt;Spielplan!G34,Punktemodus!$B$3,0),0)</f>
        <v>0</v>
      </c>
      <c r="BM34" s="340">
        <f>IF(E34=Spielplan!E34,IF(G34=Spielplan!G34,Punktemodus!$B$5,0),0)</f>
        <v>3</v>
      </c>
      <c r="BN34" s="340">
        <f>IF(E34=Spielplan!E34,Punktemodus!$B$7,0)</f>
        <v>1</v>
      </c>
      <c r="BO34" s="340">
        <f>IF(G34=Spielplan!G34,Punktemodus!$B$7,0)</f>
        <v>1</v>
      </c>
      <c r="BP34" s="341">
        <f>IF(Spielplan!E34="",0,SUM(BJ34:BO34))</f>
        <v>0</v>
      </c>
      <c r="BQ34" s="315"/>
      <c r="BR34" s="516"/>
      <c r="BS34" s="508" t="s">
        <v>311</v>
      </c>
      <c r="BT34" s="182"/>
      <c r="BU34" s="182"/>
      <c r="BV34" s="314"/>
      <c r="BW34" s="314"/>
      <c r="BX34" s="314"/>
      <c r="BY34" s="314"/>
      <c r="BZ34" s="182"/>
      <c r="CA34" s="314"/>
      <c r="CB34" s="314"/>
      <c r="CC34" s="314"/>
      <c r="CD34" s="314"/>
      <c r="CE34" s="228" t="s">
        <v>325</v>
      </c>
      <c r="CF34" s="559" t="e">
        <f>IF(CC30="",CA31,CA30)</f>
        <v>#N/A</v>
      </c>
      <c r="CG34" s="558"/>
      <c r="CH34" s="329"/>
      <c r="CI34" s="314"/>
      <c r="CJ34" s="314"/>
      <c r="CK34" s="314"/>
      <c r="CL34" s="314"/>
      <c r="CM34" s="314"/>
      <c r="CN34" s="314"/>
      <c r="CO34" s="314"/>
      <c r="CP34" s="314"/>
      <c r="CQ34" s="314"/>
      <c r="CR34" s="314"/>
      <c r="CS34" s="314"/>
      <c r="CT34" s="314"/>
      <c r="CU34" s="314"/>
      <c r="CV34" s="314"/>
      <c r="CW34" s="314"/>
    </row>
    <row r="35" spans="1:101" ht="18.75" customHeight="1" thickBot="1" x14ac:dyDescent="0.35">
      <c r="A35" s="314"/>
      <c r="B35" s="314"/>
      <c r="C35" s="384" t="str">
        <f>Spielplan!$C$35</f>
        <v>Niederlande</v>
      </c>
      <c r="D35" s="385"/>
      <c r="E35" s="329"/>
      <c r="F35" s="330"/>
      <c r="G35" s="329"/>
      <c r="H35" s="384" t="str">
        <f>Spielplan!$H$35</f>
        <v>Ukraine</v>
      </c>
      <c r="I35" s="385"/>
      <c r="J35" s="314"/>
      <c r="K35" s="314" t="s">
        <v>66</v>
      </c>
      <c r="L35" s="314">
        <f t="shared" si="8"/>
        <v>0</v>
      </c>
      <c r="M35" s="314"/>
      <c r="N35" s="314"/>
      <c r="O35" s="314">
        <f>IF($E35="",0,IF($E35&gt;$G35,3,IF($E35=$G35,1,0)))</f>
        <v>0</v>
      </c>
      <c r="P35" s="314">
        <f>IF($G35="",0,IF($E35&gt;$G35,0,IF($E35=$G35,1,3)))</f>
        <v>0</v>
      </c>
      <c r="Q35" s="314"/>
      <c r="R35" s="314"/>
      <c r="S35" s="314">
        <f>E35</f>
        <v>0</v>
      </c>
      <c r="T35" s="314">
        <f>G35</f>
        <v>0</v>
      </c>
      <c r="U35" s="314"/>
      <c r="V35" s="314"/>
      <c r="W35" s="314">
        <f>G35</f>
        <v>0</v>
      </c>
      <c r="X35" s="314">
        <f>E35</f>
        <v>0</v>
      </c>
      <c r="Y35" s="314"/>
      <c r="Z35" s="314">
        <f>N40</f>
        <v>0</v>
      </c>
      <c r="AA35" s="314">
        <f>R40</f>
        <v>0</v>
      </c>
      <c r="AB35" s="314">
        <f>V40</f>
        <v>0</v>
      </c>
      <c r="AC35" s="314">
        <f>AA35-AB35</f>
        <v>0</v>
      </c>
      <c r="AD35" s="314">
        <f>IF(Z35&gt;Z34,-1,0)</f>
        <v>0</v>
      </c>
      <c r="AE35" s="314">
        <f>IF(Z35&gt;Z36,-1,0)</f>
        <v>0</v>
      </c>
      <c r="AF35" s="314">
        <f>IF(Z35&gt;Z37,-1,0)</f>
        <v>0</v>
      </c>
      <c r="AG35" s="331">
        <f>10000-(AJ35*1000+AM35*10+AK35)</f>
        <v>10000</v>
      </c>
      <c r="AH35" s="332">
        <f>RANK(AG35,AG34:AG37,1)</f>
        <v>1</v>
      </c>
      <c r="AI35" s="237" t="str">
        <f>H34</f>
        <v>Island</v>
      </c>
      <c r="AJ35" s="237">
        <f t="shared" si="9"/>
        <v>0</v>
      </c>
      <c r="AK35" s="237">
        <f t="shared" si="9"/>
        <v>0</v>
      </c>
      <c r="AL35" s="237">
        <f t="shared" si="9"/>
        <v>0</v>
      </c>
      <c r="AM35" s="237">
        <f>AK35-AL35</f>
        <v>0</v>
      </c>
      <c r="AN35" s="331">
        <f>IF(Z34&lt;&gt;Z35,AG34,IF(E34&gt;G34,AG34-2000,AG34))</f>
        <v>10000</v>
      </c>
      <c r="AO35" s="333"/>
      <c r="AP35" s="331">
        <f>IF(Z35&lt;&gt;Z36,AG36,IF(G39&gt;E39,AG36-2000,AG36))</f>
        <v>10000</v>
      </c>
      <c r="AQ35" s="331">
        <f>IF(Z37&lt;&gt;Z35,AG37,IF(G37&gt;E37,AG37-2000,AG37))</f>
        <v>10000</v>
      </c>
      <c r="AR35" s="347">
        <f>AO38</f>
        <v>30000</v>
      </c>
      <c r="AS35" s="332">
        <f>RANK(AR35,AR34:AR37,1)</f>
        <v>1</v>
      </c>
      <c r="AT35" s="237" t="str">
        <f t="shared" si="10"/>
        <v>Island</v>
      </c>
      <c r="AU35" s="237">
        <f t="shared" si="10"/>
        <v>0</v>
      </c>
      <c r="AV35" s="237">
        <f t="shared" si="10"/>
        <v>0</v>
      </c>
      <c r="AW35" s="237">
        <f t="shared" si="10"/>
        <v>0</v>
      </c>
      <c r="AX35" s="314"/>
      <c r="AY35" s="314"/>
      <c r="AZ35" s="314"/>
      <c r="BA35" s="379">
        <v>2</v>
      </c>
      <c r="BB35" s="377" t="e">
        <f>VLOOKUP(2,AS34:AT37,2,FALSE)</f>
        <v>#N/A</v>
      </c>
      <c r="BC35" s="380"/>
      <c r="BD35" s="381" t="e">
        <f>VLOOKUP(2,AS34:AW37,3,FALSE)</f>
        <v>#N/A</v>
      </c>
      <c r="BE35" s="382" t="e">
        <f>VLOOKUP(2,AS34:AW37,4,FALSE)</f>
        <v>#N/A</v>
      </c>
      <c r="BF35" s="330" t="s">
        <v>12</v>
      </c>
      <c r="BG35" s="382" t="e">
        <f>VLOOKUP(2,AS34:AW37,5,FALSE)</f>
        <v>#N/A</v>
      </c>
      <c r="BH35" s="383" t="s">
        <v>23</v>
      </c>
      <c r="BI35" s="315"/>
      <c r="BJ35" s="340">
        <f>IF(E35&gt;G35,IF(Spielplan!E35&gt;Spielplan!G35,Punktemodus!$B$3,0),0)</f>
        <v>0</v>
      </c>
      <c r="BK35" s="340">
        <f>IF(E35=G35,IF(Spielplan!E35=Spielplan!G35,Punktemodus!$B$3,0),0)</f>
        <v>10</v>
      </c>
      <c r="BL35" s="340">
        <f>IF(E35&lt;G35,IF(Spielplan!E35&lt;Spielplan!G35,Punktemodus!$B$3,0),0)</f>
        <v>0</v>
      </c>
      <c r="BM35" s="340">
        <f>IF(E35=Spielplan!E35,IF(G35=Spielplan!G35,Punktemodus!$B$5,0),0)</f>
        <v>3</v>
      </c>
      <c r="BN35" s="340">
        <f>IF(E35=Spielplan!E35,Punktemodus!$B$7,0)</f>
        <v>1</v>
      </c>
      <c r="BO35" s="340">
        <f>IF(G35=Spielplan!G35,Punktemodus!$B$7,0)</f>
        <v>1</v>
      </c>
      <c r="BP35" s="341">
        <f>IF(Spielplan!E35="",0,SUM(BJ35:BO35))</f>
        <v>0</v>
      </c>
      <c r="BQ35" s="315"/>
      <c r="BR35" s="516"/>
      <c r="BS35" s="179"/>
      <c r="BT35" s="182"/>
      <c r="BU35" s="182"/>
      <c r="BV35" s="314"/>
      <c r="BW35" s="314"/>
      <c r="BX35" s="314"/>
      <c r="BY35" s="314"/>
      <c r="BZ35" s="182"/>
      <c r="CA35" s="314"/>
      <c r="CB35" s="314"/>
      <c r="CC35" s="314"/>
      <c r="CD35" s="314"/>
      <c r="CE35" s="232" t="s">
        <v>326</v>
      </c>
      <c r="CF35" s="559" t="e">
        <f>IF(CC38="",CA39,CA38)</f>
        <v>#N/A</v>
      </c>
      <c r="CG35" s="558"/>
      <c r="CH35" s="329"/>
      <c r="CI35" s="314"/>
      <c r="CJ35" s="314"/>
      <c r="CK35" s="314"/>
      <c r="CL35" s="314"/>
      <c r="CM35" s="314"/>
      <c r="CN35" s="314"/>
      <c r="CO35" s="314"/>
      <c r="CP35" s="314"/>
      <c r="CQ35" s="314"/>
      <c r="CR35" s="314"/>
      <c r="CS35" s="314"/>
      <c r="CT35" s="314"/>
      <c r="CU35" s="314"/>
      <c r="CV35" s="314"/>
      <c r="CW35" s="314"/>
    </row>
    <row r="36" spans="1:101" ht="18.75" customHeight="1" thickBot="1" x14ac:dyDescent="0.35">
      <c r="A36" s="314"/>
      <c r="B36" s="314"/>
      <c r="C36" s="377" t="str">
        <f>C34</f>
        <v>Österreich</v>
      </c>
      <c r="D36" s="378"/>
      <c r="E36" s="329"/>
      <c r="F36" s="330"/>
      <c r="G36" s="329"/>
      <c r="H36" s="377" t="str">
        <f>C35</f>
        <v>Niederlande</v>
      </c>
      <c r="I36" s="378"/>
      <c r="J36" s="314"/>
      <c r="K36" s="314" t="s">
        <v>68</v>
      </c>
      <c r="L36" s="314">
        <f t="shared" si="8"/>
        <v>0</v>
      </c>
      <c r="M36" s="314">
        <f>IF($E36="",0,IF($E36&gt;$G36,3,IF($E36=G36,1,0)))</f>
        <v>0</v>
      </c>
      <c r="N36" s="314"/>
      <c r="O36" s="314">
        <f>IF($G36="",0,IF($E36&gt;$G36,0,IF($E36=$G36,1,3)))</f>
        <v>0</v>
      </c>
      <c r="P36" s="314"/>
      <c r="Q36" s="314">
        <f>E36</f>
        <v>0</v>
      </c>
      <c r="R36" s="314"/>
      <c r="S36" s="314">
        <f>G36</f>
        <v>0</v>
      </c>
      <c r="T36" s="314"/>
      <c r="U36" s="314">
        <f>G36</f>
        <v>0</v>
      </c>
      <c r="V36" s="314"/>
      <c r="W36" s="314">
        <f>E36</f>
        <v>0</v>
      </c>
      <c r="X36" s="314"/>
      <c r="Y36" s="314"/>
      <c r="Z36" s="314">
        <f>O40</f>
        <v>0</v>
      </c>
      <c r="AA36" s="314">
        <f>S40</f>
        <v>0</v>
      </c>
      <c r="AB36" s="314">
        <f>W40</f>
        <v>0</v>
      </c>
      <c r="AC36" s="314">
        <f>AA36-AB36</f>
        <v>0</v>
      </c>
      <c r="AD36" s="314">
        <f>IF(Z36&gt;Z34,-1,0)</f>
        <v>0</v>
      </c>
      <c r="AE36" s="314">
        <f>IF(Z36&gt;Z35,-1,0)</f>
        <v>0</v>
      </c>
      <c r="AF36" s="314">
        <f>IF(Z36&gt;Z37,-1,0)</f>
        <v>0</v>
      </c>
      <c r="AG36" s="331">
        <f>10000-(AJ36*1000+AM36*10+AK36)</f>
        <v>10000</v>
      </c>
      <c r="AH36" s="332">
        <f>RANK(AG36,AG34:AG37,1)</f>
        <v>1</v>
      </c>
      <c r="AI36" s="237" t="str">
        <f>C35</f>
        <v>Niederlande</v>
      </c>
      <c r="AJ36" s="237">
        <f t="shared" si="9"/>
        <v>0</v>
      </c>
      <c r="AK36" s="237">
        <f t="shared" si="9"/>
        <v>0</v>
      </c>
      <c r="AL36" s="237">
        <f t="shared" si="9"/>
        <v>0</v>
      </c>
      <c r="AM36" s="237">
        <f>AK36-AL36</f>
        <v>0</v>
      </c>
      <c r="AN36" s="331">
        <f>IF(Z34&lt;&gt;Z36,AG34,IF(E36&gt;G36,AG34-2000,AG34))</f>
        <v>10000</v>
      </c>
      <c r="AO36" s="331">
        <f>IF(Z35&lt;&gt;Z36,AG35,IF(E39&gt;G39,AG35-2000,AG35))</f>
        <v>10000</v>
      </c>
      <c r="AP36" s="333"/>
      <c r="AQ36" s="331">
        <f>IF(Z37&lt;&gt;Z36,AG37,IF(G35&gt;E35,AG37-2000,AG37))</f>
        <v>10000</v>
      </c>
      <c r="AR36" s="347">
        <f>AP38</f>
        <v>30000</v>
      </c>
      <c r="AS36" s="332">
        <f>RANK(AR36,AR34:AR37,1)</f>
        <v>1</v>
      </c>
      <c r="AT36" s="237" t="str">
        <f t="shared" si="10"/>
        <v>Niederlande</v>
      </c>
      <c r="AU36" s="237">
        <f t="shared" si="10"/>
        <v>0</v>
      </c>
      <c r="AV36" s="237">
        <f t="shared" si="10"/>
        <v>0</v>
      </c>
      <c r="AW36" s="237">
        <f t="shared" si="10"/>
        <v>0</v>
      </c>
      <c r="AX36" s="314"/>
      <c r="AY36" s="314"/>
      <c r="AZ36" s="314"/>
      <c r="BA36" s="349">
        <v>3</v>
      </c>
      <c r="BB36" s="350" t="e">
        <f>VLOOKUP(3,AS34:AT37,2,FALSE)</f>
        <v>#N/A</v>
      </c>
      <c r="BC36" s="558"/>
      <c r="BD36" s="351" t="e">
        <f>VLOOKUP(3,AS34:AW37,3,FALSE)</f>
        <v>#N/A</v>
      </c>
      <c r="BE36" s="351" t="e">
        <f>VLOOKUP(3,AS34:AW37,4,FALSE)</f>
        <v>#N/A</v>
      </c>
      <c r="BF36" s="330" t="s">
        <v>12</v>
      </c>
      <c r="BG36" s="351" t="e">
        <f>VLOOKUP(3,AS34:AW37,5,FALSE)</f>
        <v>#N/A</v>
      </c>
      <c r="BH36" s="314"/>
      <c r="BI36" s="315"/>
      <c r="BJ36" s="340">
        <f>IF(E36&gt;G36,IF(Spielplan!E36&gt;Spielplan!G36,Punktemodus!$B$3,0),0)</f>
        <v>0</v>
      </c>
      <c r="BK36" s="340">
        <f>IF(E36=G36,IF(Spielplan!E36=Spielplan!G36,Punktemodus!$B$3,0),0)</f>
        <v>10</v>
      </c>
      <c r="BL36" s="340">
        <f>IF(E36&lt;G36,IF(Spielplan!E36&lt;Spielplan!G36,Punktemodus!$B$3,0),0)</f>
        <v>0</v>
      </c>
      <c r="BM36" s="340">
        <f>IF(E36=Spielplan!E36,IF(G36=Spielplan!G36,Punktemodus!$B$5,0),0)</f>
        <v>3</v>
      </c>
      <c r="BN36" s="340">
        <f>IF(E36=Spielplan!E36,Punktemodus!$B$7,0)</f>
        <v>1</v>
      </c>
      <c r="BO36" s="340">
        <f>IF(G36=Spielplan!G36,Punktemodus!$B$7,0)</f>
        <v>1</v>
      </c>
      <c r="BP36" s="341">
        <f>IF(Spielplan!E36="",0,SUM(BJ36:BO36))</f>
        <v>0</v>
      </c>
      <c r="BQ36" s="315"/>
      <c r="BR36" s="519">
        <v>6</v>
      </c>
      <c r="BS36" s="207" t="s">
        <v>188</v>
      </c>
      <c r="BT36" s="560" t="str">
        <f>BB45</f>
        <v>England</v>
      </c>
      <c r="BU36" s="561"/>
      <c r="BV36" s="329"/>
      <c r="BW36" s="314"/>
      <c r="BX36" s="314"/>
      <c r="BY36" s="314"/>
      <c r="BZ36" s="182"/>
      <c r="CA36" s="314"/>
      <c r="CB36" s="314"/>
      <c r="CC36" s="314"/>
      <c r="CD36" s="314"/>
      <c r="CE36" s="508" t="s">
        <v>321</v>
      </c>
      <c r="CF36" s="314"/>
      <c r="CG36" s="314"/>
      <c r="CH36" s="314"/>
      <c r="CI36" s="314"/>
      <c r="CJ36" s="314"/>
      <c r="CK36" s="314"/>
      <c r="CL36" s="314"/>
      <c r="CM36" s="314"/>
      <c r="CN36" s="314"/>
      <c r="CO36" s="314"/>
      <c r="CP36" s="314"/>
      <c r="CQ36" s="314"/>
      <c r="CR36" s="314"/>
      <c r="CS36" s="314"/>
      <c r="CT36" s="314"/>
      <c r="CU36" s="314"/>
      <c r="CV36" s="314"/>
      <c r="CW36" s="314"/>
    </row>
    <row r="37" spans="1:101" ht="18.75" customHeight="1" thickBot="1" x14ac:dyDescent="0.35">
      <c r="A37" s="314"/>
      <c r="B37" s="314"/>
      <c r="C37" s="384" t="str">
        <f>H34</f>
        <v>Island</v>
      </c>
      <c r="D37" s="385"/>
      <c r="E37" s="329"/>
      <c r="F37" s="330"/>
      <c r="G37" s="329"/>
      <c r="H37" s="384" t="str">
        <f>H35</f>
        <v>Ukraine</v>
      </c>
      <c r="I37" s="385"/>
      <c r="J37" s="314"/>
      <c r="K37" s="314" t="s">
        <v>67</v>
      </c>
      <c r="L37" s="314">
        <f t="shared" si="8"/>
        <v>0</v>
      </c>
      <c r="M37" s="314"/>
      <c r="N37" s="314">
        <f>IF($E37="",0,IF($E37&gt;$G37,3,IF($E37=$G37,1,0)))</f>
        <v>0</v>
      </c>
      <c r="O37" s="314"/>
      <c r="P37" s="314">
        <f>IF($G37="",0,IF($E37&gt;$G37,0,IF($E37=$G37,1,3)))</f>
        <v>0</v>
      </c>
      <c r="Q37" s="314"/>
      <c r="R37" s="314">
        <f>E37</f>
        <v>0</v>
      </c>
      <c r="S37" s="314"/>
      <c r="T37" s="314">
        <f>G37</f>
        <v>0</v>
      </c>
      <c r="U37" s="314"/>
      <c r="V37" s="314">
        <f>G37</f>
        <v>0</v>
      </c>
      <c r="W37" s="314"/>
      <c r="X37" s="314">
        <f>E37</f>
        <v>0</v>
      </c>
      <c r="Y37" s="314"/>
      <c r="Z37" s="314">
        <f>P40</f>
        <v>0</v>
      </c>
      <c r="AA37" s="314">
        <f>T40</f>
        <v>0</v>
      </c>
      <c r="AB37" s="314">
        <f>X40</f>
        <v>0</v>
      </c>
      <c r="AC37" s="314">
        <f>AA37-AB37</f>
        <v>0</v>
      </c>
      <c r="AD37" s="314">
        <f>IF(Z37&gt;Z34,-1,0)</f>
        <v>0</v>
      </c>
      <c r="AE37" s="314">
        <f>IF(Z37&gt;Z35,-1,0)</f>
        <v>0</v>
      </c>
      <c r="AF37" s="314">
        <f>IF(Z37&gt;Z36,-1,0)</f>
        <v>0</v>
      </c>
      <c r="AG37" s="331">
        <f>10000-(AJ37*1000+AM37*10+AK37)</f>
        <v>10000</v>
      </c>
      <c r="AH37" s="332">
        <f>RANK(AG37,AG34:AG37,1)</f>
        <v>1</v>
      </c>
      <c r="AI37" s="237" t="str">
        <f>H35</f>
        <v>Ukraine</v>
      </c>
      <c r="AJ37" s="237">
        <f t="shared" si="9"/>
        <v>0</v>
      </c>
      <c r="AK37" s="237">
        <f t="shared" si="9"/>
        <v>0</v>
      </c>
      <c r="AL37" s="237">
        <f t="shared" si="9"/>
        <v>0</v>
      </c>
      <c r="AM37" s="237">
        <f>AK37-AL37</f>
        <v>0</v>
      </c>
      <c r="AN37" s="331">
        <f>IF(Z34&lt;&gt;Z37,AG34,IF(E38&gt;G38,AG34-2000,AG34))</f>
        <v>10000</v>
      </c>
      <c r="AO37" s="331">
        <f>IF(Z35&lt;&gt;Z37,AG35,IF(E37&gt;G37,AG35-2000,AG35))</f>
        <v>10000</v>
      </c>
      <c r="AP37" s="331">
        <f>IF(Z36&lt;&gt;Z37,AG36,IF(E35&gt;G35,AG36-2000,AG36))</f>
        <v>10000</v>
      </c>
      <c r="AQ37" s="333"/>
      <c r="AR37" s="347">
        <f>AQ38</f>
        <v>30000</v>
      </c>
      <c r="AS37" s="332">
        <f>RANK(AR37,AR34:AR37,1)</f>
        <v>1</v>
      </c>
      <c r="AT37" s="237" t="str">
        <f t="shared" si="10"/>
        <v>Ukraine</v>
      </c>
      <c r="AU37" s="237">
        <f t="shared" si="10"/>
        <v>0</v>
      </c>
      <c r="AV37" s="237">
        <f t="shared" si="10"/>
        <v>0</v>
      </c>
      <c r="AW37" s="237">
        <f t="shared" si="10"/>
        <v>0</v>
      </c>
      <c r="AX37" s="314"/>
      <c r="AY37" s="314"/>
      <c r="AZ37" s="314"/>
      <c r="BA37" s="352">
        <v>4</v>
      </c>
      <c r="BB37" s="353" t="e">
        <f>VLOOKUP(4,AS34:AT37,2,FALSE)</f>
        <v>#N/A</v>
      </c>
      <c r="BC37" s="354"/>
      <c r="BD37" s="355" t="e">
        <f>VLOOKUP(4,AS34:AW37,3,FALSE)</f>
        <v>#N/A</v>
      </c>
      <c r="BE37" s="355" t="e">
        <f>VLOOKUP(4,AS34:AW37,4,FALSE)</f>
        <v>#N/A</v>
      </c>
      <c r="BF37" s="330" t="s">
        <v>12</v>
      </c>
      <c r="BG37" s="355" t="e">
        <f>VLOOKUP(4,AS34:AW37,5,FALSE)</f>
        <v>#N/A</v>
      </c>
      <c r="BH37" s="314"/>
      <c r="BI37" s="315"/>
      <c r="BJ37" s="340">
        <f>IF(E37&gt;G37,IF(Spielplan!E37&gt;Spielplan!G37,Punktemodus!$B$3,0),0)</f>
        <v>0</v>
      </c>
      <c r="BK37" s="340">
        <f>IF(E37=G37,IF(Spielplan!E37=Spielplan!G37,Punktemodus!$B$3,0),0)</f>
        <v>10</v>
      </c>
      <c r="BL37" s="340">
        <f>IF(E37&lt;G37,IF(Spielplan!E37&lt;Spielplan!G37,Punktemodus!$B$3,0),0)</f>
        <v>0</v>
      </c>
      <c r="BM37" s="340">
        <f>IF(E37=Spielplan!E37,IF(G37=Spielplan!G37,Punktemodus!$B$5,0),0)</f>
        <v>3</v>
      </c>
      <c r="BN37" s="340">
        <f>IF(E37=Spielplan!E37,Punktemodus!$B$7,0)</f>
        <v>1</v>
      </c>
      <c r="BO37" s="340">
        <f>IF(G37=Spielplan!G37,Punktemodus!$B$7,0)</f>
        <v>1</v>
      </c>
      <c r="BP37" s="341">
        <f>IF(Spielplan!E37="",0,SUM(BJ37:BO37))</f>
        <v>0</v>
      </c>
      <c r="BQ37" s="315"/>
      <c r="BR37" s="516"/>
      <c r="BS37" s="102" t="s">
        <v>196</v>
      </c>
      <c r="BT37" s="560" t="e">
        <f>BB68</f>
        <v>#N/A</v>
      </c>
      <c r="BU37" s="561"/>
      <c r="BV37" s="329"/>
      <c r="BW37" s="314"/>
      <c r="BX37" s="314"/>
      <c r="BY37" s="314"/>
      <c r="BZ37" s="182"/>
      <c r="CA37" s="314"/>
      <c r="CB37" s="314"/>
      <c r="CC37" s="314"/>
      <c r="CD37" s="314"/>
      <c r="CE37" s="325"/>
      <c r="CF37" s="314"/>
      <c r="CG37" s="314"/>
      <c r="CH37" s="314"/>
      <c r="CI37" s="314"/>
      <c r="CJ37" s="314"/>
      <c r="CK37" s="314"/>
      <c r="CL37" s="314"/>
      <c r="CM37" s="314"/>
      <c r="CN37" s="314"/>
      <c r="CO37" s="314"/>
      <c r="CP37" s="314"/>
      <c r="CQ37" s="314"/>
      <c r="CR37" s="314"/>
      <c r="CS37" s="314"/>
      <c r="CT37" s="314"/>
      <c r="CU37" s="314"/>
      <c r="CV37" s="314"/>
      <c r="CW37" s="314"/>
    </row>
    <row r="38" spans="1:101" ht="18.75" customHeight="1" thickBot="1" x14ac:dyDescent="0.35">
      <c r="A38" s="314"/>
      <c r="B38" s="314"/>
      <c r="C38" s="377" t="str">
        <f>C34</f>
        <v>Österreich</v>
      </c>
      <c r="D38" s="378"/>
      <c r="E38" s="329"/>
      <c r="F38" s="330"/>
      <c r="G38" s="329"/>
      <c r="H38" s="377" t="str">
        <f>H35</f>
        <v>Ukraine</v>
      </c>
      <c r="I38" s="378"/>
      <c r="J38" s="314"/>
      <c r="K38" s="314" t="s">
        <v>69</v>
      </c>
      <c r="L38" s="314">
        <f t="shared" si="8"/>
        <v>0</v>
      </c>
      <c r="M38" s="314">
        <f>IF($E38="",0,IF($E38&gt;$G38,3,IF($E38=G38,1,0)))</f>
        <v>0</v>
      </c>
      <c r="N38" s="314"/>
      <c r="O38" s="314"/>
      <c r="P38" s="314">
        <f>IF($G38="",0,IF($E38&gt;$G38,0,IF($E38=$G38,1,3)))</f>
        <v>0</v>
      </c>
      <c r="Q38" s="314">
        <f>E38</f>
        <v>0</v>
      </c>
      <c r="R38" s="314"/>
      <c r="S38" s="314"/>
      <c r="T38" s="314">
        <f>G38</f>
        <v>0</v>
      </c>
      <c r="U38" s="314">
        <f>G38</f>
        <v>0</v>
      </c>
      <c r="V38" s="314"/>
      <c r="W38" s="314"/>
      <c r="X38" s="314">
        <f>E38</f>
        <v>0</v>
      </c>
      <c r="Y38" s="314"/>
      <c r="Z38" s="314"/>
      <c r="AA38" s="314"/>
      <c r="AB38" s="314"/>
      <c r="AC38" s="314"/>
      <c r="AD38" s="314"/>
      <c r="AE38" s="314"/>
      <c r="AF38" s="314"/>
      <c r="AG38" s="237"/>
      <c r="AH38" s="237"/>
      <c r="AI38" s="237"/>
      <c r="AJ38" s="237"/>
      <c r="AK38" s="237"/>
      <c r="AL38" s="237"/>
      <c r="AM38" s="237"/>
      <c r="AN38" s="356">
        <f>SUM(AN34:AN37)</f>
        <v>30000</v>
      </c>
      <c r="AO38" s="357">
        <f>SUM(AO34:AO37)</f>
        <v>30000</v>
      </c>
      <c r="AP38" s="357">
        <f>SUM(AP34:AP37)</f>
        <v>30000</v>
      </c>
      <c r="AQ38" s="357">
        <f>SUM(AQ34:AQ37)</f>
        <v>30000</v>
      </c>
      <c r="AR38" s="358"/>
      <c r="AS38" s="359"/>
      <c r="AT38" s="359"/>
      <c r="AU38" s="237"/>
      <c r="AV38" s="237"/>
      <c r="AW38" s="237"/>
      <c r="AX38" s="314"/>
      <c r="AY38" s="314"/>
      <c r="AZ38" s="314"/>
      <c r="BA38" s="314"/>
      <c r="BB38" s="314"/>
      <c r="BC38" s="314"/>
      <c r="BD38" s="314"/>
      <c r="BE38" s="314"/>
      <c r="BF38" s="314"/>
      <c r="BG38" s="314"/>
      <c r="BH38" s="314"/>
      <c r="BI38" s="314"/>
      <c r="BJ38" s="340">
        <f>IF(E38&gt;G38,IF(Spielplan!E38&gt;Spielplan!G38,Punktemodus!$B$3,0),0)</f>
        <v>0</v>
      </c>
      <c r="BK38" s="340">
        <f>IF(E38=G38,IF(Spielplan!E38=Spielplan!G38,Punktemodus!$B$3,0),0)</f>
        <v>10</v>
      </c>
      <c r="BL38" s="340">
        <f>IF(E38&lt;G38,IF(Spielplan!E38&lt;Spielplan!G38,Punktemodus!$B$3,0),0)</f>
        <v>0</v>
      </c>
      <c r="BM38" s="340">
        <f>IF(E38=Spielplan!E38,IF(G38=Spielplan!G38,Punktemodus!$B$5,0),0)</f>
        <v>3</v>
      </c>
      <c r="BN38" s="340">
        <f>IF(E38=Spielplan!E38,Punktemodus!$B$7,0)</f>
        <v>1</v>
      </c>
      <c r="BO38" s="340">
        <f>IF(G38=Spielplan!G38,Punktemodus!$B$7,0)</f>
        <v>1</v>
      </c>
      <c r="BP38" s="341">
        <f>IF(Spielplan!E38="",0,SUM(BJ38:BO38))</f>
        <v>0</v>
      </c>
      <c r="BQ38" s="314"/>
      <c r="BR38" s="516"/>
      <c r="BS38" s="508" t="s">
        <v>312</v>
      </c>
      <c r="BT38" s="182"/>
      <c r="BU38" s="182"/>
      <c r="BV38" s="314"/>
      <c r="BW38" s="314"/>
      <c r="BX38" s="314"/>
      <c r="BY38" s="314"/>
      <c r="BZ38" s="232" t="s">
        <v>382</v>
      </c>
      <c r="CA38" s="559" t="e">
        <f>IF(BV40="",BT41,BT40)</f>
        <v>#N/A</v>
      </c>
      <c r="CB38" s="558"/>
      <c r="CC38" s="329"/>
      <c r="CD38" s="314"/>
      <c r="CE38" s="325"/>
      <c r="CF38" s="314"/>
      <c r="CG38" s="314"/>
      <c r="CH38" s="314"/>
      <c r="CI38" s="314"/>
      <c r="CJ38" s="314"/>
      <c r="CK38" s="314"/>
      <c r="CL38" s="314"/>
      <c r="CM38" s="314"/>
      <c r="CN38" s="314"/>
      <c r="CO38" s="314"/>
      <c r="CP38" s="314"/>
      <c r="CQ38" s="314"/>
      <c r="CR38" s="314"/>
      <c r="CS38" s="314"/>
      <c r="CT38" s="314"/>
      <c r="CU38" s="314"/>
      <c r="CV38" s="314"/>
      <c r="CW38" s="314"/>
    </row>
    <row r="39" spans="1:101" ht="18.75" customHeight="1" thickBot="1" x14ac:dyDescent="0.35">
      <c r="A39" s="314"/>
      <c r="B39" s="314"/>
      <c r="C39" s="384" t="str">
        <f>H34</f>
        <v>Island</v>
      </c>
      <c r="D39" s="385"/>
      <c r="E39" s="329"/>
      <c r="F39" s="330"/>
      <c r="G39" s="329"/>
      <c r="H39" s="384" t="str">
        <f>C35</f>
        <v>Niederlande</v>
      </c>
      <c r="I39" s="385"/>
      <c r="J39" s="314"/>
      <c r="K39" s="314" t="s">
        <v>69</v>
      </c>
      <c r="L39" s="314">
        <f t="shared" si="8"/>
        <v>0</v>
      </c>
      <c r="M39" s="314"/>
      <c r="N39" s="314">
        <f>IF($E39="",0,IF($E39&gt;$G39,3,IF($E39=$G39,1,0)))</f>
        <v>0</v>
      </c>
      <c r="O39" s="314">
        <f>IF($G39="",0,IF($E39&gt;$G39,0,IF($E39=$G39,1,3)))</f>
        <v>0</v>
      </c>
      <c r="P39" s="314"/>
      <c r="Q39" s="314"/>
      <c r="R39" s="314">
        <f>E39</f>
        <v>0</v>
      </c>
      <c r="S39" s="314">
        <f>G39</f>
        <v>0</v>
      </c>
      <c r="T39" s="314"/>
      <c r="U39" s="314"/>
      <c r="V39" s="314">
        <f>G39</f>
        <v>0</v>
      </c>
      <c r="W39" s="314">
        <f>E39</f>
        <v>0</v>
      </c>
      <c r="X39" s="314"/>
      <c r="Y39" s="314"/>
      <c r="Z39" s="314" t="s">
        <v>30</v>
      </c>
      <c r="AA39" s="314"/>
      <c r="AB39" s="314"/>
      <c r="AC39" s="314"/>
      <c r="AD39" s="314"/>
      <c r="AE39" s="314"/>
      <c r="AF39" s="314"/>
      <c r="AG39" s="237" t="b">
        <f>OR(AG34=AG35,AG34=AG36,AG34=AG37,AG35=AG36,AG35=AG37,AG36=AG37)</f>
        <v>1</v>
      </c>
      <c r="AH39" s="237"/>
      <c r="AI39" s="237"/>
      <c r="AJ39" s="237"/>
      <c r="AK39" s="237"/>
      <c r="AL39" s="237"/>
      <c r="AM39" s="237"/>
      <c r="AN39" s="237" t="s">
        <v>34</v>
      </c>
      <c r="AO39" s="237"/>
      <c r="AP39" s="237"/>
      <c r="AQ39" s="237"/>
      <c r="AR39" s="237" t="b">
        <f>OR(AR34=AR35,AR34=AR36,AR34=AR37,AR35=AR36,AR35=AR37,AR36=AR37)</f>
        <v>1</v>
      </c>
      <c r="AS39" s="237"/>
      <c r="AT39" s="237"/>
      <c r="AU39" s="237"/>
      <c r="AV39" s="237"/>
      <c r="AW39" s="237"/>
      <c r="AX39" s="314"/>
      <c r="AY39" s="314"/>
      <c r="AZ39" s="314"/>
      <c r="BA39" s="314"/>
      <c r="BB39" s="314"/>
      <c r="BC39" s="314"/>
      <c r="BD39" s="314"/>
      <c r="BE39" s="314"/>
      <c r="BF39" s="314"/>
      <c r="BG39" s="314"/>
      <c r="BH39" s="314"/>
      <c r="BI39" s="314"/>
      <c r="BJ39" s="340">
        <f>IF(E39&gt;G39,IF(Spielplan!E39&gt;Spielplan!G39,Punktemodus!$B$3,0),0)</f>
        <v>0</v>
      </c>
      <c r="BK39" s="340">
        <f>IF(E39=G39,IF(Spielplan!E39=Spielplan!G39,Punktemodus!$B$3,0),0)</f>
        <v>10</v>
      </c>
      <c r="BL39" s="340">
        <f>IF(E39&lt;G39,IF(Spielplan!E39&lt;Spielplan!G39,Punktemodus!$B$3,0),0)</f>
        <v>0</v>
      </c>
      <c r="BM39" s="340">
        <f>IF(E39=Spielplan!E39,IF(G39=Spielplan!G39,Punktemodus!$B$5,0),0)</f>
        <v>3</v>
      </c>
      <c r="BN39" s="340">
        <f>IF(E39=Spielplan!E39,Punktemodus!$B$7,0)</f>
        <v>1</v>
      </c>
      <c r="BO39" s="340">
        <f>IF(G39=Spielplan!G39,Punktemodus!$B$7,0)</f>
        <v>1</v>
      </c>
      <c r="BP39" s="341">
        <f>IF(Spielplan!E39="",0,SUM(BJ39:BO39))</f>
        <v>0</v>
      </c>
      <c r="BQ39" s="314"/>
      <c r="BR39" s="516"/>
      <c r="BS39" s="182"/>
      <c r="BT39" s="182"/>
      <c r="BU39" s="182"/>
      <c r="BV39" s="314"/>
      <c r="BW39" s="314"/>
      <c r="BX39" s="314"/>
      <c r="BY39" s="314"/>
      <c r="BZ39" s="232" t="s">
        <v>383</v>
      </c>
      <c r="CA39" s="559" t="e">
        <f>IF(BV36="",BT37,BT36)</f>
        <v>#N/A</v>
      </c>
      <c r="CB39" s="558"/>
      <c r="CC39" s="329"/>
      <c r="CD39" s="314"/>
      <c r="CE39" s="325"/>
      <c r="CF39" s="314"/>
      <c r="CG39" s="314"/>
      <c r="CH39" s="314"/>
      <c r="CI39" s="314"/>
      <c r="CJ39" s="314"/>
      <c r="CK39" s="314"/>
      <c r="CL39" s="314"/>
      <c r="CM39" s="314"/>
      <c r="CN39" s="314"/>
      <c r="CO39" s="314"/>
      <c r="CP39" s="314"/>
      <c r="CQ39" s="314"/>
      <c r="CR39" s="314"/>
      <c r="CS39" s="314"/>
      <c r="CT39" s="314"/>
      <c r="CU39" s="314"/>
      <c r="CV39" s="314"/>
      <c r="CW39" s="314"/>
    </row>
    <row r="40" spans="1:101" ht="18.75" customHeight="1" thickBot="1" x14ac:dyDescent="0.25">
      <c r="A40" s="314"/>
      <c r="B40" s="314"/>
      <c r="C40" s="362" t="str">
        <f>IF(G39="","",IF(AR39=TRUE,"Achtung: So tippen, dass es eine eindeutige Tabelle gibt!",""))</f>
        <v/>
      </c>
      <c r="D40" s="314"/>
      <c r="E40" s="315"/>
      <c r="F40" s="314"/>
      <c r="G40" s="315"/>
      <c r="H40" s="314"/>
      <c r="I40" s="314"/>
      <c r="J40" s="314"/>
      <c r="K40" s="314"/>
      <c r="L40" s="314"/>
      <c r="M40" s="314">
        <f t="shared" ref="M40:X40" si="11">SUM(M34:M39)</f>
        <v>0</v>
      </c>
      <c r="N40" s="314">
        <f t="shared" si="11"/>
        <v>0</v>
      </c>
      <c r="O40" s="314">
        <f t="shared" si="11"/>
        <v>0</v>
      </c>
      <c r="P40" s="314">
        <f t="shared" si="11"/>
        <v>0</v>
      </c>
      <c r="Q40" s="314">
        <f t="shared" si="11"/>
        <v>0</v>
      </c>
      <c r="R40" s="314">
        <f t="shared" si="11"/>
        <v>0</v>
      </c>
      <c r="S40" s="314">
        <f t="shared" si="11"/>
        <v>0</v>
      </c>
      <c r="T40" s="314">
        <f t="shared" si="11"/>
        <v>0</v>
      </c>
      <c r="U40" s="314">
        <f t="shared" si="11"/>
        <v>0</v>
      </c>
      <c r="V40" s="314">
        <f t="shared" si="11"/>
        <v>0</v>
      </c>
      <c r="W40" s="314">
        <f t="shared" si="11"/>
        <v>0</v>
      </c>
      <c r="X40" s="314">
        <f t="shared" si="11"/>
        <v>0</v>
      </c>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2"/>
      <c r="BK40" s="312"/>
      <c r="BL40" s="312"/>
      <c r="BM40" s="312"/>
      <c r="BN40" s="312"/>
      <c r="BO40" s="312"/>
      <c r="BP40" s="363">
        <f>SUM(BP34:BP39)</f>
        <v>0</v>
      </c>
      <c r="BQ40" s="314"/>
      <c r="BR40" s="519">
        <v>5</v>
      </c>
      <c r="BS40" s="204" t="s">
        <v>193</v>
      </c>
      <c r="BT40" s="560" t="str">
        <f>BB56</f>
        <v>Polen</v>
      </c>
      <c r="BU40" s="561"/>
      <c r="BV40" s="329"/>
      <c r="BW40" s="314"/>
      <c r="BX40" s="314"/>
      <c r="BY40" s="314"/>
      <c r="BZ40" s="508" t="s">
        <v>319</v>
      </c>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row>
    <row r="41" spans="1:101" ht="18.75" customHeight="1" thickBot="1" x14ac:dyDescent="0.3">
      <c r="A41" s="314"/>
      <c r="B41" s="314"/>
      <c r="C41" s="314"/>
      <c r="D41" s="314"/>
      <c r="E41" s="315"/>
      <c r="F41" s="314"/>
      <c r="G41" s="315"/>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2"/>
      <c r="BK41" s="312"/>
      <c r="BL41" s="312"/>
      <c r="BM41" s="312"/>
      <c r="BN41" s="312"/>
      <c r="BO41" s="312"/>
      <c r="BP41" s="364"/>
      <c r="BQ41" s="314"/>
      <c r="BR41" s="516"/>
      <c r="BS41" s="231" t="e">
        <f>"3"&amp;BD89</f>
        <v>#N/A</v>
      </c>
      <c r="BT41" s="560" t="e">
        <f>BB89</f>
        <v>#N/A</v>
      </c>
      <c r="BU41" s="561"/>
      <c r="BV41" s="329"/>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row>
    <row r="42" spans="1:101" ht="18.75" customHeight="1" thickBot="1" x14ac:dyDescent="0.3">
      <c r="A42" s="314"/>
      <c r="B42" s="314"/>
      <c r="C42" s="323"/>
      <c r="D42" s="314"/>
      <c r="E42" s="315"/>
      <c r="F42" s="314"/>
      <c r="G42" s="315"/>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23"/>
      <c r="BC42" s="314"/>
      <c r="BD42" s="324"/>
      <c r="BE42" s="314"/>
      <c r="BF42" s="325"/>
      <c r="BG42" s="314"/>
      <c r="BH42" s="314"/>
      <c r="BI42" s="314"/>
      <c r="BJ42" s="312"/>
      <c r="BK42" s="312"/>
      <c r="BL42" s="312"/>
      <c r="BM42" s="312"/>
      <c r="BN42" s="312"/>
      <c r="BO42" s="312"/>
      <c r="BP42" s="364"/>
      <c r="BQ42" s="314"/>
      <c r="BR42" s="516"/>
      <c r="BS42" s="508" t="s">
        <v>313</v>
      </c>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row>
    <row r="43" spans="1:101" ht="18.75" customHeight="1" thickBot="1" x14ac:dyDescent="0.35">
      <c r="A43" s="314"/>
      <c r="B43" s="314"/>
      <c r="C43" s="390" t="s">
        <v>63</v>
      </c>
      <c r="D43" s="391"/>
      <c r="E43" s="315"/>
      <c r="F43" s="314"/>
      <c r="G43" s="315"/>
      <c r="H43" s="314"/>
      <c r="I43" s="314"/>
      <c r="J43" s="314"/>
      <c r="K43" s="314"/>
      <c r="L43" s="314"/>
      <c r="M43" s="314" t="s">
        <v>4</v>
      </c>
      <c r="N43" s="314"/>
      <c r="O43" s="314"/>
      <c r="P43" s="314"/>
      <c r="Q43" s="314" t="s">
        <v>6</v>
      </c>
      <c r="R43" s="314"/>
      <c r="S43" s="314"/>
      <c r="T43" s="314"/>
      <c r="U43" s="314" t="s">
        <v>7</v>
      </c>
      <c r="V43" s="314"/>
      <c r="W43" s="314"/>
      <c r="X43" s="314"/>
      <c r="Y43" s="314"/>
      <c r="Z43" s="314" t="s">
        <v>4</v>
      </c>
      <c r="AA43" s="314" t="s">
        <v>5</v>
      </c>
      <c r="AB43" s="314"/>
      <c r="AC43" s="314"/>
      <c r="AD43" s="314" t="s">
        <v>9</v>
      </c>
      <c r="AE43" s="314"/>
      <c r="AF43" s="314"/>
      <c r="AG43" s="237"/>
      <c r="AH43" s="237" t="s">
        <v>342</v>
      </c>
      <c r="AI43" s="237"/>
      <c r="AJ43" s="237"/>
      <c r="AK43" s="237"/>
      <c r="AL43" s="237"/>
      <c r="AM43" s="237"/>
      <c r="AN43" s="237" t="s">
        <v>35</v>
      </c>
      <c r="AO43" s="237"/>
      <c r="AP43" s="237"/>
      <c r="AQ43" s="237"/>
      <c r="AR43" s="237"/>
      <c r="AS43" s="237" t="s">
        <v>343</v>
      </c>
      <c r="AT43" s="237"/>
      <c r="AU43" s="237"/>
      <c r="AV43" s="237"/>
      <c r="AW43" s="237"/>
      <c r="AX43" s="314"/>
      <c r="AY43" s="314"/>
      <c r="AZ43" s="314"/>
      <c r="BA43" s="314"/>
      <c r="BB43" s="323" t="s">
        <v>10</v>
      </c>
      <c r="BC43" s="314"/>
      <c r="BD43" s="324" t="s">
        <v>4</v>
      </c>
      <c r="BE43" s="314"/>
      <c r="BF43" s="325" t="s">
        <v>5</v>
      </c>
      <c r="BG43" s="314"/>
      <c r="BH43" s="314"/>
      <c r="BI43" s="315"/>
      <c r="BJ43" s="312"/>
      <c r="BK43" s="312"/>
      <c r="BL43" s="312"/>
      <c r="BM43" s="312"/>
      <c r="BN43" s="312"/>
      <c r="BO43" s="312"/>
      <c r="BP43" s="364"/>
      <c r="BQ43" s="315"/>
      <c r="BR43" s="520"/>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row>
    <row r="44" spans="1:101" ht="18.75" customHeight="1" thickBot="1" x14ac:dyDescent="0.35">
      <c r="A44" s="314"/>
      <c r="B44" s="314"/>
      <c r="C44" s="314"/>
      <c r="D44" s="314"/>
      <c r="E44" s="315"/>
      <c r="F44" s="314"/>
      <c r="G44" s="315"/>
      <c r="H44" s="314"/>
      <c r="I44" s="314"/>
      <c r="J44" s="314"/>
      <c r="K44" s="314"/>
      <c r="L44" s="314"/>
      <c r="M44" s="314" t="s">
        <v>0</v>
      </c>
      <c r="N44" s="314" t="s">
        <v>1</v>
      </c>
      <c r="O44" s="314" t="s">
        <v>2</v>
      </c>
      <c r="P44" s="314" t="s">
        <v>3</v>
      </c>
      <c r="Q44" s="314" t="s">
        <v>0</v>
      </c>
      <c r="R44" s="314" t="s">
        <v>1</v>
      </c>
      <c r="S44" s="314" t="s">
        <v>2</v>
      </c>
      <c r="T44" s="314" t="s">
        <v>3</v>
      </c>
      <c r="U44" s="314" t="s">
        <v>0</v>
      </c>
      <c r="V44" s="314" t="s">
        <v>1</v>
      </c>
      <c r="W44" s="314" t="s">
        <v>2</v>
      </c>
      <c r="X44" s="314" t="s">
        <v>3</v>
      </c>
      <c r="Y44" s="314"/>
      <c r="Z44" s="314" t="s">
        <v>8</v>
      </c>
      <c r="AA44" s="314"/>
      <c r="AB44" s="314"/>
      <c r="AC44" s="314"/>
      <c r="AD44" s="314"/>
      <c r="AE44" s="314"/>
      <c r="AF44" s="314"/>
      <c r="AG44" s="237"/>
      <c r="AH44" s="237" t="s">
        <v>31</v>
      </c>
      <c r="AI44" s="237"/>
      <c r="AJ44" s="237"/>
      <c r="AK44" s="237"/>
      <c r="AL44" s="237"/>
      <c r="AM44" s="237"/>
      <c r="AN44" s="237" t="str">
        <f>AI45</f>
        <v>England</v>
      </c>
      <c r="AO44" s="237" t="str">
        <f>AI46</f>
        <v>Kroatien</v>
      </c>
      <c r="AP44" s="237" t="str">
        <f>AI47</f>
        <v>Bosnien</v>
      </c>
      <c r="AQ44" s="237" t="str">
        <f>AI48</f>
        <v>Tschechien</v>
      </c>
      <c r="AR44" s="237"/>
      <c r="AS44" s="237" t="s">
        <v>31</v>
      </c>
      <c r="AT44" s="237"/>
      <c r="AU44" s="237"/>
      <c r="AV44" s="237"/>
      <c r="AW44" s="237"/>
      <c r="AX44" s="314"/>
      <c r="AY44" s="314"/>
      <c r="AZ44" s="314"/>
      <c r="BA44" s="314"/>
      <c r="BB44" s="314"/>
      <c r="BC44" s="314"/>
      <c r="BD44" s="314"/>
      <c r="BE44" s="314"/>
      <c r="BF44" s="314"/>
      <c r="BG44" s="314"/>
      <c r="BH44" s="314"/>
      <c r="BI44" s="315"/>
      <c r="BJ44" s="340"/>
      <c r="BK44" s="340"/>
      <c r="BL44" s="340"/>
      <c r="BM44" s="340"/>
      <c r="BN44" s="340"/>
      <c r="BO44" s="340"/>
      <c r="BP44" s="341"/>
      <c r="BQ44" s="315"/>
      <c r="BR44" s="521"/>
      <c r="BS44" s="633" t="s">
        <v>227</v>
      </c>
      <c r="BT44" s="634"/>
      <c r="BU44" s="635"/>
      <c r="BV44" s="636"/>
      <c r="BW44" s="389"/>
      <c r="BX44" s="641" t="s">
        <v>261</v>
      </c>
      <c r="BY44" s="630">
        <f>Punktemodus!B11</f>
        <v>10</v>
      </c>
      <c r="BZ44" s="642"/>
      <c r="CA44" s="389"/>
      <c r="CB44" s="254"/>
      <c r="CC44" s="254"/>
      <c r="CD44" s="254"/>
      <c r="CE44" s="641" t="s">
        <v>260</v>
      </c>
      <c r="CF44" s="630">
        <f>Punktemodus!B15</f>
        <v>20</v>
      </c>
      <c r="CG44" s="254"/>
      <c r="CH44" s="254"/>
      <c r="CI44" s="254"/>
      <c r="CJ44" s="641" t="s">
        <v>259</v>
      </c>
      <c r="CK44" s="630">
        <f>Punktemodus!B19</f>
        <v>30</v>
      </c>
      <c r="CL44" s="254"/>
      <c r="CM44" s="254"/>
      <c r="CN44" s="254"/>
      <c r="CO44" s="641" t="s">
        <v>258</v>
      </c>
      <c r="CP44" s="630">
        <f>Punktemodus!B21</f>
        <v>40</v>
      </c>
      <c r="CQ44" s="254"/>
      <c r="CR44" s="254"/>
      <c r="CS44" s="641" t="s">
        <v>262</v>
      </c>
      <c r="CT44" s="630">
        <f>Punktemodus!B23</f>
        <v>50</v>
      </c>
      <c r="CU44" s="254"/>
      <c r="CV44" s="254"/>
      <c r="CW44" s="254"/>
    </row>
    <row r="45" spans="1:101" ht="18.75" customHeight="1" thickBot="1" x14ac:dyDescent="0.35">
      <c r="A45" s="314"/>
      <c r="B45" s="314"/>
      <c r="C45" s="390" t="str">
        <f>Spielplan!$C$45</f>
        <v>England</v>
      </c>
      <c r="D45" s="391"/>
      <c r="E45" s="329"/>
      <c r="F45" s="330"/>
      <c r="G45" s="329"/>
      <c r="H45" s="390" t="str">
        <f>Spielplan!$H$45</f>
        <v>Kroatien</v>
      </c>
      <c r="I45" s="391"/>
      <c r="J45" s="314"/>
      <c r="K45" s="314" t="s">
        <v>70</v>
      </c>
      <c r="L45" s="314">
        <f t="shared" ref="L45:L50" si="12">IF(E45-G45&gt;0,1,IF(G45=E45,0,-1))</f>
        <v>0</v>
      </c>
      <c r="M45" s="314">
        <f>IF($E45="",0,IF($E45&gt;$G45,3,IF($E45=G45,1,0)))</f>
        <v>0</v>
      </c>
      <c r="N45" s="314">
        <f>IF($G45="",0,IF($E45&gt;$G45,0,IF($E45=G45,1,3)))</f>
        <v>0</v>
      </c>
      <c r="O45" s="314"/>
      <c r="P45" s="314"/>
      <c r="Q45" s="314">
        <f>E45</f>
        <v>0</v>
      </c>
      <c r="R45" s="314">
        <f>G45</f>
        <v>0</v>
      </c>
      <c r="S45" s="314"/>
      <c r="T45" s="314"/>
      <c r="U45" s="314">
        <f>G45</f>
        <v>0</v>
      </c>
      <c r="V45" s="314">
        <f>E45</f>
        <v>0</v>
      </c>
      <c r="W45" s="314"/>
      <c r="X45" s="314"/>
      <c r="Y45" s="314"/>
      <c r="Z45" s="314">
        <f>M51</f>
        <v>0</v>
      </c>
      <c r="AA45" s="314">
        <f>Q51</f>
        <v>0</v>
      </c>
      <c r="AB45" s="314">
        <f>U51</f>
        <v>0</v>
      </c>
      <c r="AC45" s="314">
        <f>AA45-AB45</f>
        <v>0</v>
      </c>
      <c r="AD45" s="314">
        <f>IF(Z45&gt;Z46,-1,0)</f>
        <v>0</v>
      </c>
      <c r="AE45" s="314">
        <f>IF(Z45&gt;Z47,-1,0)</f>
        <v>0</v>
      </c>
      <c r="AF45" s="314">
        <f>IF(Z45&gt;Z48,-1,0)</f>
        <v>0</v>
      </c>
      <c r="AG45" s="331">
        <f>10000-(AJ45*1000+AM45*10+AK45)</f>
        <v>10000</v>
      </c>
      <c r="AH45" s="332">
        <f>RANK(AG45,AG45:AG48,1)</f>
        <v>1</v>
      </c>
      <c r="AI45" s="237" t="str">
        <f>C45</f>
        <v>England</v>
      </c>
      <c r="AJ45" s="237">
        <f t="shared" ref="AJ45:AL48" si="13">Z45</f>
        <v>0</v>
      </c>
      <c r="AK45" s="237">
        <f t="shared" si="13"/>
        <v>0</v>
      </c>
      <c r="AL45" s="237">
        <f t="shared" si="13"/>
        <v>0</v>
      </c>
      <c r="AM45" s="237">
        <f>AK45-AL45</f>
        <v>0</v>
      </c>
      <c r="AN45" s="333"/>
      <c r="AO45" s="331">
        <f>IF(Z46&lt;&gt;Z45,AG46,IF(G45&gt;E45,AG46-2000,AG46))</f>
        <v>10000</v>
      </c>
      <c r="AP45" s="331">
        <f>IF(Z47&lt;&gt;Z45,AG47,IF(G47&gt;E47,AG47-2000,AG47))</f>
        <v>10000</v>
      </c>
      <c r="AQ45" s="331">
        <f>IF(Z48&lt;&gt;Z45,AG48,IF(G49&gt;E49,AG48-2000,AG48))</f>
        <v>10000</v>
      </c>
      <c r="AR45" s="334">
        <f>AN49</f>
        <v>30000</v>
      </c>
      <c r="AS45" s="332">
        <f>RANK(AR45,AR45:AR48,1)</f>
        <v>1</v>
      </c>
      <c r="AT45" s="237" t="str">
        <f t="shared" ref="AT45:AW48" si="14">AI45</f>
        <v>England</v>
      </c>
      <c r="AU45" s="237">
        <f t="shared" si="14"/>
        <v>0</v>
      </c>
      <c r="AV45" s="237">
        <f t="shared" si="14"/>
        <v>0</v>
      </c>
      <c r="AW45" s="237">
        <f t="shared" si="14"/>
        <v>0</v>
      </c>
      <c r="AX45" s="314"/>
      <c r="AY45" s="314"/>
      <c r="AZ45" s="314"/>
      <c r="BA45" s="392">
        <v>1</v>
      </c>
      <c r="BB45" s="390" t="str">
        <f>VLOOKUP(1,AS45:AT48,2,FALSE)</f>
        <v>England</v>
      </c>
      <c r="BC45" s="391"/>
      <c r="BD45" s="393">
        <f>VLOOKUP(1,AS45:AW48,3,FALSE)</f>
        <v>0</v>
      </c>
      <c r="BE45" s="394">
        <f>VLOOKUP(1,AS45:AW48,4,FALSE)</f>
        <v>0</v>
      </c>
      <c r="BF45" s="330" t="s">
        <v>12</v>
      </c>
      <c r="BG45" s="394">
        <f>VLOOKUP(1,AS45:AW48,5,FALSE)</f>
        <v>0</v>
      </c>
      <c r="BH45" s="395" t="s">
        <v>24</v>
      </c>
      <c r="BI45" s="315"/>
      <c r="BJ45" s="340">
        <f>IF(E45&gt;G45,IF(Spielplan!E45&gt;Spielplan!G45,Punktemodus!$B$3,0),0)</f>
        <v>0</v>
      </c>
      <c r="BK45" s="340">
        <f>IF(E45=G45,IF(Spielplan!E45=Spielplan!G45,Punktemodus!$B$3,0),0)</f>
        <v>10</v>
      </c>
      <c r="BL45" s="340">
        <f>IF(E45&lt;G45,IF(Spielplan!E45&lt;Spielplan!G45,Punktemodus!$B$3,0),0)</f>
        <v>0</v>
      </c>
      <c r="BM45" s="340">
        <f>IF(E45=Spielplan!E45,IF(G45=Spielplan!G45,Punktemodus!$B$5,0),0)</f>
        <v>3</v>
      </c>
      <c r="BN45" s="340">
        <f>IF(E45=Spielplan!E45,Punktemodus!$B$7,0)</f>
        <v>1</v>
      </c>
      <c r="BO45" s="340">
        <f>IF(G45=Spielplan!G45,Punktemodus!$B$7,0)</f>
        <v>1</v>
      </c>
      <c r="BP45" s="341">
        <f>IF(Spielplan!E45="",0,SUM(BJ45:BO45))</f>
        <v>0</v>
      </c>
      <c r="BQ45" s="315"/>
      <c r="BR45" s="521"/>
      <c r="BS45" s="637"/>
      <c r="BT45" s="638"/>
      <c r="BU45" s="639"/>
      <c r="BV45" s="640"/>
      <c r="BW45" s="389"/>
      <c r="BX45" s="641"/>
      <c r="BY45" s="630"/>
      <c r="BZ45" s="642"/>
      <c r="CA45" s="389"/>
      <c r="CB45" s="254"/>
      <c r="CC45" s="254"/>
      <c r="CD45" s="254"/>
      <c r="CE45" s="641"/>
      <c r="CF45" s="630"/>
      <c r="CG45" s="254"/>
      <c r="CH45" s="254"/>
      <c r="CI45" s="254"/>
      <c r="CJ45" s="641"/>
      <c r="CK45" s="630"/>
      <c r="CL45" s="254"/>
      <c r="CM45" s="254"/>
      <c r="CN45" s="254"/>
      <c r="CO45" s="641"/>
      <c r="CP45" s="630"/>
      <c r="CQ45" s="254"/>
      <c r="CR45" s="254"/>
      <c r="CS45" s="641"/>
      <c r="CT45" s="630"/>
      <c r="CU45" s="254"/>
      <c r="CV45" s="254"/>
      <c r="CW45" s="254"/>
    </row>
    <row r="46" spans="1:101" ht="18.75" customHeight="1" thickBot="1" x14ac:dyDescent="0.35">
      <c r="A46" s="314"/>
      <c r="B46" s="314"/>
      <c r="C46" s="396" t="str">
        <f>Spielplan!$C$46</f>
        <v>Bosnien</v>
      </c>
      <c r="D46" s="397"/>
      <c r="E46" s="329"/>
      <c r="F46" s="330"/>
      <c r="G46" s="329"/>
      <c r="H46" s="396" t="str">
        <f>Spielplan!$H$46</f>
        <v>Tschechien</v>
      </c>
      <c r="I46" s="397"/>
      <c r="J46" s="314"/>
      <c r="K46" s="314" t="s">
        <v>71</v>
      </c>
      <c r="L46" s="314">
        <f t="shared" si="12"/>
        <v>0</v>
      </c>
      <c r="M46" s="314"/>
      <c r="N46" s="314"/>
      <c r="O46" s="314">
        <f>IF($E46="",0,IF($E46&gt;$G46,3,IF($E46=$G46,1,0)))</f>
        <v>0</v>
      </c>
      <c r="P46" s="314">
        <f>IF($G46="",0,IF($E46&gt;$G46,0,IF($E46=$G46,1,3)))</f>
        <v>0</v>
      </c>
      <c r="Q46" s="314"/>
      <c r="R46" s="314"/>
      <c r="S46" s="314">
        <f>E46</f>
        <v>0</v>
      </c>
      <c r="T46" s="314">
        <f>G46</f>
        <v>0</v>
      </c>
      <c r="U46" s="314"/>
      <c r="V46" s="314"/>
      <c r="W46" s="314">
        <f>G46</f>
        <v>0</v>
      </c>
      <c r="X46" s="314">
        <f>E46</f>
        <v>0</v>
      </c>
      <c r="Y46" s="314"/>
      <c r="Z46" s="314">
        <f>N51</f>
        <v>0</v>
      </c>
      <c r="AA46" s="314">
        <f>R51</f>
        <v>0</v>
      </c>
      <c r="AB46" s="314">
        <f>V51</f>
        <v>0</v>
      </c>
      <c r="AC46" s="314">
        <f>AA46-AB46</f>
        <v>0</v>
      </c>
      <c r="AD46" s="314">
        <f>IF(Z46&gt;Z45,-1,0)</f>
        <v>0</v>
      </c>
      <c r="AE46" s="314">
        <f>IF(Z46&gt;Z47,-1,0)</f>
        <v>0</v>
      </c>
      <c r="AF46" s="314">
        <f>IF(Z46&gt;Z48,-1,0)</f>
        <v>0</v>
      </c>
      <c r="AG46" s="331">
        <f>10000-(AJ46*1000+AM46*10+AK46)</f>
        <v>10000</v>
      </c>
      <c r="AH46" s="332">
        <f>RANK(AG46,AG45:AG48,1)</f>
        <v>1</v>
      </c>
      <c r="AI46" s="237" t="str">
        <f>H45</f>
        <v>Kroatien</v>
      </c>
      <c r="AJ46" s="237">
        <f t="shared" si="13"/>
        <v>0</v>
      </c>
      <c r="AK46" s="237">
        <f t="shared" si="13"/>
        <v>0</v>
      </c>
      <c r="AL46" s="237">
        <f t="shared" si="13"/>
        <v>0</v>
      </c>
      <c r="AM46" s="237">
        <f>AK46-AL46</f>
        <v>0</v>
      </c>
      <c r="AN46" s="331">
        <f>IF(Z45&lt;&gt;Z46,AG45,IF(E45&gt;G45,AG45-2000,AG45))</f>
        <v>10000</v>
      </c>
      <c r="AO46" s="333"/>
      <c r="AP46" s="331">
        <f>IF(Z46&lt;&gt;Z47,AG47,IF(G50&gt;E50,AG47-2000,AG47))</f>
        <v>10000</v>
      </c>
      <c r="AQ46" s="331">
        <f>IF(Z48&lt;&gt;Z46,AG48,IF(G48&gt;E48,AG48-2000,AG48))</f>
        <v>10000</v>
      </c>
      <c r="AR46" s="347">
        <f>AO49</f>
        <v>30000</v>
      </c>
      <c r="AS46" s="332">
        <f>RANK(AR46,AR45:AR48,1)</f>
        <v>1</v>
      </c>
      <c r="AT46" s="237" t="str">
        <f t="shared" si="14"/>
        <v>Kroatien</v>
      </c>
      <c r="AU46" s="237">
        <f t="shared" si="14"/>
        <v>0</v>
      </c>
      <c r="AV46" s="237">
        <f t="shared" si="14"/>
        <v>0</v>
      </c>
      <c r="AW46" s="237">
        <f t="shared" si="14"/>
        <v>0</v>
      </c>
      <c r="AX46" s="314"/>
      <c r="AY46" s="314"/>
      <c r="AZ46" s="314"/>
      <c r="BA46" s="392">
        <v>2</v>
      </c>
      <c r="BB46" s="390" t="e">
        <f>VLOOKUP(2,AS45:AT48,2,FALSE)</f>
        <v>#N/A</v>
      </c>
      <c r="BC46" s="391"/>
      <c r="BD46" s="393" t="e">
        <f>VLOOKUP(2,AS45:AW48,3,FALSE)</f>
        <v>#N/A</v>
      </c>
      <c r="BE46" s="394" t="e">
        <f>VLOOKUP(2,AS45:AW48,4,FALSE)</f>
        <v>#N/A</v>
      </c>
      <c r="BF46" s="330" t="s">
        <v>12</v>
      </c>
      <c r="BG46" s="394" t="e">
        <f>VLOOKUP(2,AS45:AW48,5,FALSE)</f>
        <v>#N/A</v>
      </c>
      <c r="BH46" s="395" t="s">
        <v>25</v>
      </c>
      <c r="BI46" s="315"/>
      <c r="BJ46" s="340">
        <f>IF(E46&gt;G46,IF(Spielplan!E46&gt;Spielplan!G46,Punktemodus!$B$3,0),0)</f>
        <v>0</v>
      </c>
      <c r="BK46" s="340">
        <f>IF(E46=G46,IF(Spielplan!E46=Spielplan!G46,Punktemodus!$B$3,0),0)</f>
        <v>10</v>
      </c>
      <c r="BL46" s="340">
        <f>IF(E46&lt;G46,IF(Spielplan!E46&lt;Spielplan!G46,Punktemodus!$B$3,0),0)</f>
        <v>0</v>
      </c>
      <c r="BM46" s="340">
        <f>IF(E46=Spielplan!E46,IF(G46=Spielplan!G46,Punktemodus!$B$5,0),0)</f>
        <v>3</v>
      </c>
      <c r="BN46" s="340">
        <f>IF(E46=Spielplan!E46,Punktemodus!$B$7,0)</f>
        <v>1</v>
      </c>
      <c r="BO46" s="340">
        <f>IF(G46=Spielplan!G46,Punktemodus!$B$7,0)</f>
        <v>1</v>
      </c>
      <c r="BP46" s="341">
        <f>IF(Spielplan!E46="",0,SUM(BJ46:BO46))</f>
        <v>0</v>
      </c>
      <c r="BQ46" s="315"/>
      <c r="BR46" s="521"/>
      <c r="BS46" s="398"/>
      <c r="BT46" s="254"/>
      <c r="BU46" s="399" t="s">
        <v>87</v>
      </c>
      <c r="BV46" s="254"/>
      <c r="BW46" s="254"/>
      <c r="BX46" s="641"/>
      <c r="BY46" s="630"/>
      <c r="BZ46" s="642"/>
      <c r="CA46" s="254"/>
      <c r="CB46" s="254"/>
      <c r="CC46" s="254"/>
      <c r="CD46" s="254"/>
      <c r="CE46" s="641"/>
      <c r="CF46" s="630"/>
      <c r="CG46" s="254"/>
      <c r="CH46" s="254"/>
      <c r="CI46" s="254"/>
      <c r="CJ46" s="641"/>
      <c r="CK46" s="630"/>
      <c r="CL46" s="254"/>
      <c r="CM46" s="254"/>
      <c r="CN46" s="254"/>
      <c r="CO46" s="641"/>
      <c r="CP46" s="630"/>
      <c r="CQ46" s="254"/>
      <c r="CR46" s="254"/>
      <c r="CS46" s="641"/>
      <c r="CT46" s="630"/>
      <c r="CU46" s="254"/>
      <c r="CV46" s="254"/>
      <c r="CW46" s="254"/>
    </row>
    <row r="47" spans="1:101" ht="18.75" customHeight="1" thickBot="1" x14ac:dyDescent="0.35">
      <c r="A47" s="314"/>
      <c r="B47" s="314"/>
      <c r="C47" s="390" t="str">
        <f>C45</f>
        <v>England</v>
      </c>
      <c r="D47" s="391"/>
      <c r="E47" s="329"/>
      <c r="F47" s="330"/>
      <c r="G47" s="329"/>
      <c r="H47" s="390" t="str">
        <f>C46</f>
        <v>Bosnien</v>
      </c>
      <c r="I47" s="391"/>
      <c r="J47" s="314"/>
      <c r="K47" s="314" t="s">
        <v>72</v>
      </c>
      <c r="L47" s="314">
        <f t="shared" si="12"/>
        <v>0</v>
      </c>
      <c r="M47" s="314">
        <f>IF($E47="",0,IF($E47&gt;$G47,3,IF($E47=G47,1,0)))</f>
        <v>0</v>
      </c>
      <c r="N47" s="314"/>
      <c r="O47" s="314">
        <f>IF($G47="",0,IF($E47&gt;$G47,0,IF($E47=$G47,1,3)))</f>
        <v>0</v>
      </c>
      <c r="P47" s="314"/>
      <c r="Q47" s="314">
        <f>E47</f>
        <v>0</v>
      </c>
      <c r="R47" s="314"/>
      <c r="S47" s="314">
        <f>G47</f>
        <v>0</v>
      </c>
      <c r="T47" s="314"/>
      <c r="U47" s="314">
        <f>G47</f>
        <v>0</v>
      </c>
      <c r="V47" s="314"/>
      <c r="W47" s="314">
        <f>E47</f>
        <v>0</v>
      </c>
      <c r="X47" s="314"/>
      <c r="Y47" s="314"/>
      <c r="Z47" s="314">
        <f>O51</f>
        <v>0</v>
      </c>
      <c r="AA47" s="314">
        <f>S51</f>
        <v>0</v>
      </c>
      <c r="AB47" s="314">
        <f>W51</f>
        <v>0</v>
      </c>
      <c r="AC47" s="314">
        <f>AA47-AB47</f>
        <v>0</v>
      </c>
      <c r="AD47" s="314">
        <f>IF(Z47&gt;Z45,-1,0)</f>
        <v>0</v>
      </c>
      <c r="AE47" s="314">
        <f>IF(Z47&gt;Z46,-1,0)</f>
        <v>0</v>
      </c>
      <c r="AF47" s="314">
        <f>IF(Z47&gt;Z48,-1,0)</f>
        <v>0</v>
      </c>
      <c r="AG47" s="331">
        <f>10000-(AJ47*1000+AM47*10+AK47)</f>
        <v>10000</v>
      </c>
      <c r="AH47" s="332">
        <f>RANK(AG47,AG45:AG48,1)</f>
        <v>1</v>
      </c>
      <c r="AI47" s="237" t="str">
        <f>C46</f>
        <v>Bosnien</v>
      </c>
      <c r="AJ47" s="237">
        <f t="shared" si="13"/>
        <v>0</v>
      </c>
      <c r="AK47" s="237">
        <f t="shared" si="13"/>
        <v>0</v>
      </c>
      <c r="AL47" s="237">
        <f t="shared" si="13"/>
        <v>0</v>
      </c>
      <c r="AM47" s="237">
        <f>AK47-AL47</f>
        <v>0</v>
      </c>
      <c r="AN47" s="331">
        <f>IF(Z45&lt;&gt;Z47,AG45,IF(E47&gt;G47,AG45-2000,AG45))</f>
        <v>10000</v>
      </c>
      <c r="AO47" s="331">
        <f>IF(Z46&lt;&gt;Z47,AG46,IF(E50&gt;G50,AG46-2000,AG46))</f>
        <v>10000</v>
      </c>
      <c r="AP47" s="333"/>
      <c r="AQ47" s="331">
        <f>IF(Z48&lt;&gt;Z47,AG48,IF(G46&gt;E46,AG48-2000,AG48))</f>
        <v>10000</v>
      </c>
      <c r="AR47" s="347">
        <f>AP49</f>
        <v>30000</v>
      </c>
      <c r="AS47" s="332">
        <f>RANK(AR47,AR45:AR48,1)</f>
        <v>1</v>
      </c>
      <c r="AT47" s="237" t="str">
        <f t="shared" si="14"/>
        <v>Bosnien</v>
      </c>
      <c r="AU47" s="237">
        <f t="shared" si="14"/>
        <v>0</v>
      </c>
      <c r="AV47" s="237">
        <f t="shared" si="14"/>
        <v>0</v>
      </c>
      <c r="AW47" s="237">
        <f t="shared" si="14"/>
        <v>0</v>
      </c>
      <c r="AX47" s="314"/>
      <c r="AY47" s="314"/>
      <c r="AZ47" s="314"/>
      <c r="BA47" s="349">
        <v>3</v>
      </c>
      <c r="BB47" s="350" t="e">
        <f>VLOOKUP(3,AS45:AT48,2,FALSE)</f>
        <v>#N/A</v>
      </c>
      <c r="BC47" s="558"/>
      <c r="BD47" s="351" t="e">
        <f>VLOOKUP(3,AS45:AW48,3,FALSE)</f>
        <v>#N/A</v>
      </c>
      <c r="BE47" s="351" t="e">
        <f>VLOOKUP(3,AS45:AW48,4,FALSE)</f>
        <v>#N/A</v>
      </c>
      <c r="BF47" s="330" t="s">
        <v>12</v>
      </c>
      <c r="BG47" s="351" t="e">
        <f>VLOOKUP(3,AS45:AW48,5,FALSE)</f>
        <v>#N/A</v>
      </c>
      <c r="BH47" s="314"/>
      <c r="BI47" s="314"/>
      <c r="BJ47" s="340">
        <f>IF(E47&gt;G47,IF(Spielplan!E47&gt;Spielplan!G47,Punktemodus!$B$3,0),0)</f>
        <v>0</v>
      </c>
      <c r="BK47" s="340">
        <f>IF(E47=G47,IF(Spielplan!E47=Spielplan!G47,Punktemodus!$B$3,0),0)</f>
        <v>10</v>
      </c>
      <c r="BL47" s="340">
        <f>IF(E47&lt;G47,IF(Spielplan!E47&lt;Spielplan!G47,Punktemodus!$B$3,0),0)</f>
        <v>0</v>
      </c>
      <c r="BM47" s="340">
        <f>IF(E47=Spielplan!E47,IF(G47=Spielplan!G47,Punktemodus!$B$5,0),0)</f>
        <v>3</v>
      </c>
      <c r="BN47" s="340">
        <f>IF(E47=Spielplan!E47,Punktemodus!$B$7,0)</f>
        <v>1</v>
      </c>
      <c r="BO47" s="340">
        <f>IF(G47=Spielplan!G47,Punktemodus!$B$7,0)</f>
        <v>1</v>
      </c>
      <c r="BP47" s="341">
        <f>IF(Spielplan!E47="",0,SUM(BJ47:BO47))</f>
        <v>0</v>
      </c>
      <c r="BQ47" s="315"/>
      <c r="BR47" s="521"/>
      <c r="BS47" s="254"/>
      <c r="BT47" s="254"/>
      <c r="BU47" s="254"/>
      <c r="BV47" s="254"/>
      <c r="BW47" s="254"/>
      <c r="BX47" s="641"/>
      <c r="BY47" s="630"/>
      <c r="BZ47" s="642"/>
      <c r="CA47" s="254"/>
      <c r="CB47" s="254"/>
      <c r="CC47" s="254"/>
      <c r="CD47" s="254"/>
      <c r="CE47" s="641"/>
      <c r="CF47" s="630"/>
      <c r="CG47" s="254"/>
      <c r="CH47" s="254"/>
      <c r="CI47" s="254"/>
      <c r="CJ47" s="641"/>
      <c r="CK47" s="630"/>
      <c r="CL47" s="254"/>
      <c r="CM47" s="254"/>
      <c r="CN47" s="254"/>
      <c r="CO47" s="641"/>
      <c r="CP47" s="630"/>
      <c r="CQ47" s="254"/>
      <c r="CR47" s="254"/>
      <c r="CS47" s="641"/>
      <c r="CT47" s="630"/>
      <c r="CU47" s="254"/>
      <c r="CV47" s="254"/>
      <c r="CW47" s="254"/>
    </row>
    <row r="48" spans="1:101" ht="18.75" customHeight="1" thickBot="1" x14ac:dyDescent="0.35">
      <c r="A48" s="314"/>
      <c r="B48" s="314"/>
      <c r="C48" s="396" t="str">
        <f>H45</f>
        <v>Kroatien</v>
      </c>
      <c r="D48" s="397"/>
      <c r="E48" s="329"/>
      <c r="F48" s="330"/>
      <c r="G48" s="329"/>
      <c r="H48" s="396" t="str">
        <f>H46</f>
        <v>Tschechien</v>
      </c>
      <c r="I48" s="397"/>
      <c r="J48" s="314"/>
      <c r="K48" s="314" t="s">
        <v>73</v>
      </c>
      <c r="L48" s="314">
        <f t="shared" si="12"/>
        <v>0</v>
      </c>
      <c r="M48" s="314"/>
      <c r="N48" s="314">
        <f>IF($E48="",0,IF($E48&gt;$G48,3,IF($E48=$G48,1,0)))</f>
        <v>0</v>
      </c>
      <c r="O48" s="314"/>
      <c r="P48" s="314">
        <f>IF($G48="",0,IF($E48&gt;$G48,0,IF($E48=$G48,1,3)))</f>
        <v>0</v>
      </c>
      <c r="Q48" s="314"/>
      <c r="R48" s="314">
        <f>E48</f>
        <v>0</v>
      </c>
      <c r="S48" s="314"/>
      <c r="T48" s="314">
        <f>G48</f>
        <v>0</v>
      </c>
      <c r="U48" s="314"/>
      <c r="V48" s="314">
        <f>G48</f>
        <v>0</v>
      </c>
      <c r="W48" s="314"/>
      <c r="X48" s="314">
        <f>E48</f>
        <v>0</v>
      </c>
      <c r="Y48" s="314"/>
      <c r="Z48" s="314">
        <f>P51</f>
        <v>0</v>
      </c>
      <c r="AA48" s="314">
        <f>T51</f>
        <v>0</v>
      </c>
      <c r="AB48" s="314">
        <f>X51</f>
        <v>0</v>
      </c>
      <c r="AC48" s="314">
        <f>AA48-AB48</f>
        <v>0</v>
      </c>
      <c r="AD48" s="314">
        <f>IF(Z48&gt;Z45,-1,0)</f>
        <v>0</v>
      </c>
      <c r="AE48" s="314">
        <f>IF(Z48&gt;Z46,-1,0)</f>
        <v>0</v>
      </c>
      <c r="AF48" s="314">
        <f>IF(Z48&gt;Z47,-1,0)</f>
        <v>0</v>
      </c>
      <c r="AG48" s="331">
        <f>10000-(AJ48*1000+AM48*10+AK48)</f>
        <v>10000</v>
      </c>
      <c r="AH48" s="332">
        <f>RANK(AG48,AG45:AG48,1)</f>
        <v>1</v>
      </c>
      <c r="AI48" s="237" t="str">
        <f>H46</f>
        <v>Tschechien</v>
      </c>
      <c r="AJ48" s="237">
        <f t="shared" si="13"/>
        <v>0</v>
      </c>
      <c r="AK48" s="237">
        <f t="shared" si="13"/>
        <v>0</v>
      </c>
      <c r="AL48" s="237">
        <f t="shared" si="13"/>
        <v>0</v>
      </c>
      <c r="AM48" s="237">
        <f>AK48-AL48</f>
        <v>0</v>
      </c>
      <c r="AN48" s="331">
        <f>IF(Z45&lt;&gt;Z48,AG45,IF(E49&gt;G49,AG45-2000,AG45))</f>
        <v>10000</v>
      </c>
      <c r="AO48" s="331">
        <f>IF(Z46&lt;&gt;Z48,AG46,IF(E48&gt;G48,AG46-2000,AG46))</f>
        <v>10000</v>
      </c>
      <c r="AP48" s="331">
        <f>IF(Z47&lt;&gt;Z48,AG47,IF(E46&gt;G46,AG47-2000,AG47))</f>
        <v>10000</v>
      </c>
      <c r="AQ48" s="333"/>
      <c r="AR48" s="347">
        <f>AQ49</f>
        <v>30000</v>
      </c>
      <c r="AS48" s="332">
        <f>RANK(AR48,AR45:AR48,1)</f>
        <v>1</v>
      </c>
      <c r="AT48" s="237" t="str">
        <f t="shared" si="14"/>
        <v>Tschechien</v>
      </c>
      <c r="AU48" s="237">
        <f t="shared" si="14"/>
        <v>0</v>
      </c>
      <c r="AV48" s="237">
        <f t="shared" si="14"/>
        <v>0</v>
      </c>
      <c r="AW48" s="237">
        <f t="shared" si="14"/>
        <v>0</v>
      </c>
      <c r="AX48" s="314"/>
      <c r="AY48" s="314"/>
      <c r="AZ48" s="314"/>
      <c r="BA48" s="352">
        <v>4</v>
      </c>
      <c r="BB48" s="353" t="e">
        <f>VLOOKUP(4,AS45:AT48,2,FALSE)</f>
        <v>#N/A</v>
      </c>
      <c r="BC48" s="354"/>
      <c r="BD48" s="355" t="e">
        <f>VLOOKUP(4,AS45:AW48,3,FALSE)</f>
        <v>#N/A</v>
      </c>
      <c r="BE48" s="355" t="e">
        <f>VLOOKUP(4,AS45:AW48,4,FALSE)</f>
        <v>#N/A</v>
      </c>
      <c r="BF48" s="330" t="s">
        <v>12</v>
      </c>
      <c r="BG48" s="355" t="e">
        <f>VLOOKUP(4,AS45:AW48,5,FALSE)</f>
        <v>#N/A</v>
      </c>
      <c r="BH48" s="314"/>
      <c r="BI48" s="314"/>
      <c r="BJ48" s="340">
        <f>IF(E48&gt;G48,IF(Spielplan!E48&gt;Spielplan!G48,Punktemodus!$B$3,0),0)</f>
        <v>0</v>
      </c>
      <c r="BK48" s="340">
        <f>IF(E48=G48,IF(Spielplan!E48=Spielplan!G48,Punktemodus!$B$3,0),0)</f>
        <v>10</v>
      </c>
      <c r="BL48" s="340">
        <f>IF(E48&lt;G48,IF(Spielplan!E48&lt;Spielplan!G48,Punktemodus!$B$3,0),0)</f>
        <v>0</v>
      </c>
      <c r="BM48" s="340">
        <f>IF(E48=Spielplan!E48,IF(G48=Spielplan!G48,Punktemodus!$B$5,0),0)</f>
        <v>3</v>
      </c>
      <c r="BN48" s="340">
        <f>IF(E48=Spielplan!E48,Punktemodus!$B$7,0)</f>
        <v>1</v>
      </c>
      <c r="BO48" s="340">
        <f>IF(G48=Spielplan!G48,Punktemodus!$B$7,0)</f>
        <v>1</v>
      </c>
      <c r="BP48" s="341">
        <f>IF(Spielplan!E48="",0,SUM(BJ48:BO48))</f>
        <v>0</v>
      </c>
      <c r="BQ48" s="315"/>
      <c r="BR48" s="521"/>
      <c r="BS48" s="342" t="str">
        <f>Spielplan!$BK$12</f>
        <v>2A</v>
      </c>
      <c r="BT48" s="400" t="e">
        <f>Spielplan!$BL$12</f>
        <v>#N/A</v>
      </c>
      <c r="BU48" s="401"/>
      <c r="BV48" s="402">
        <f>Spielplan!$BN$12</f>
        <v>0</v>
      </c>
      <c r="BW48" s="403"/>
      <c r="BX48" s="404">
        <f>COUNTIF($BT$12:$BT$41,BT48)*(Punktemodus!$B$11)</f>
        <v>100</v>
      </c>
      <c r="BY48" s="405"/>
      <c r="BZ48" s="254"/>
      <c r="CA48" s="254"/>
      <c r="CB48" s="399" t="s">
        <v>27</v>
      </c>
      <c r="CC48" s="254"/>
      <c r="CD48" s="254"/>
      <c r="CE48" s="254"/>
      <c r="CF48" s="254"/>
      <c r="CG48" s="254"/>
      <c r="CH48" s="254"/>
      <c r="CI48" s="254"/>
      <c r="CJ48" s="254"/>
      <c r="CK48" s="254"/>
      <c r="CL48" s="254"/>
      <c r="CM48" s="254"/>
      <c r="CN48" s="254"/>
      <c r="CO48" s="254"/>
      <c r="CP48" s="254"/>
      <c r="CQ48" s="254"/>
      <c r="CR48" s="254"/>
      <c r="CS48" s="254"/>
      <c r="CT48" s="254"/>
      <c r="CU48" s="254"/>
      <c r="CV48" s="254"/>
      <c r="CW48" s="254"/>
    </row>
    <row r="49" spans="1:101" ht="18.75" customHeight="1" thickBot="1" x14ac:dyDescent="0.35">
      <c r="A49" s="314"/>
      <c r="B49" s="314"/>
      <c r="C49" s="390" t="str">
        <f>C45</f>
        <v>England</v>
      </c>
      <c r="D49" s="391"/>
      <c r="E49" s="329"/>
      <c r="F49" s="330"/>
      <c r="G49" s="329"/>
      <c r="H49" s="390" t="str">
        <f>H46</f>
        <v>Tschechien</v>
      </c>
      <c r="I49" s="391"/>
      <c r="J49" s="314"/>
      <c r="K49" s="314" t="s">
        <v>74</v>
      </c>
      <c r="L49" s="314">
        <f t="shared" si="12"/>
        <v>0</v>
      </c>
      <c r="M49" s="314">
        <f>IF($E49="",0,IF($E49&gt;$G49,3,IF($E49=G49,1,0)))</f>
        <v>0</v>
      </c>
      <c r="N49" s="314"/>
      <c r="O49" s="314"/>
      <c r="P49" s="314">
        <f>IF($G49="",0,IF($E49&gt;$G49,0,IF($E49=$G49,1,3)))</f>
        <v>0</v>
      </c>
      <c r="Q49" s="314">
        <f>E49</f>
        <v>0</v>
      </c>
      <c r="R49" s="314"/>
      <c r="S49" s="314"/>
      <c r="T49" s="314">
        <f>G49</f>
        <v>0</v>
      </c>
      <c r="U49" s="314">
        <f>G49</f>
        <v>0</v>
      </c>
      <c r="V49" s="314"/>
      <c r="W49" s="314"/>
      <c r="X49" s="314">
        <f>E49</f>
        <v>0</v>
      </c>
      <c r="Y49" s="314"/>
      <c r="Z49" s="314"/>
      <c r="AA49" s="314"/>
      <c r="AB49" s="314"/>
      <c r="AC49" s="314"/>
      <c r="AD49" s="314"/>
      <c r="AE49" s="314"/>
      <c r="AF49" s="314"/>
      <c r="AG49" s="237"/>
      <c r="AH49" s="237"/>
      <c r="AI49" s="237"/>
      <c r="AJ49" s="237"/>
      <c r="AK49" s="237"/>
      <c r="AL49" s="237"/>
      <c r="AM49" s="237"/>
      <c r="AN49" s="356">
        <f>SUM(AN45:AN48)</f>
        <v>30000</v>
      </c>
      <c r="AO49" s="357">
        <f>SUM(AO45:AO48)</f>
        <v>30000</v>
      </c>
      <c r="AP49" s="357">
        <f>SUM(AP45:AP48)</f>
        <v>30000</v>
      </c>
      <c r="AQ49" s="357">
        <f>SUM(AQ45:AQ48)</f>
        <v>30000</v>
      </c>
      <c r="AR49" s="358"/>
      <c r="AS49" s="359"/>
      <c r="AT49" s="359"/>
      <c r="AU49" s="237"/>
      <c r="AV49" s="237"/>
      <c r="AW49" s="237"/>
      <c r="AX49" s="314"/>
      <c r="AY49" s="314"/>
      <c r="AZ49" s="314"/>
      <c r="BA49" s="314"/>
      <c r="BB49" s="314"/>
      <c r="BC49" s="314"/>
      <c r="BD49" s="314"/>
      <c r="BE49" s="314"/>
      <c r="BF49" s="314"/>
      <c r="BG49" s="314"/>
      <c r="BH49" s="314"/>
      <c r="BI49" s="314"/>
      <c r="BJ49" s="340">
        <f>IF(E49&gt;G49,IF(Spielplan!E49&gt;Spielplan!G49,Punktemodus!$B$3,0),0)</f>
        <v>0</v>
      </c>
      <c r="BK49" s="340">
        <f>IF(E49=G49,IF(Spielplan!E49=Spielplan!G49,Punktemodus!$B$3,0),0)</f>
        <v>10</v>
      </c>
      <c r="BL49" s="340">
        <f>IF(E49&lt;G49,IF(Spielplan!E49&lt;Spielplan!G49,Punktemodus!$B$3,0),0)</f>
        <v>0</v>
      </c>
      <c r="BM49" s="340">
        <f>IF(E49=Spielplan!E49,IF(G49=Spielplan!G49,Punktemodus!$B$5,0),0)</f>
        <v>3</v>
      </c>
      <c r="BN49" s="340">
        <f>IF(E49=Spielplan!E49,Punktemodus!$B$7,0)</f>
        <v>1</v>
      </c>
      <c r="BO49" s="340">
        <f>IF(G49=Spielplan!G49,Punktemodus!$B$7,0)</f>
        <v>1</v>
      </c>
      <c r="BP49" s="341">
        <f>IF(Spielplan!E49="",0,SUM(BJ49:BO49))</f>
        <v>0</v>
      </c>
      <c r="BQ49" s="314"/>
      <c r="BR49" s="521"/>
      <c r="BS49" s="348" t="str">
        <f>Spielplan!$BK$13</f>
        <v>2B</v>
      </c>
      <c r="BT49" s="400" t="e">
        <f>Spielplan!$BL$13</f>
        <v>#N/A</v>
      </c>
      <c r="BU49" s="401"/>
      <c r="BV49" s="402">
        <f>Spielplan!$BN$13</f>
        <v>0</v>
      </c>
      <c r="BW49" s="406"/>
      <c r="BX49" s="404">
        <f>COUNTIF($BT$12:$BT$41,BT49)*(Punktemodus!$B$11)</f>
        <v>100</v>
      </c>
      <c r="BY49" s="405"/>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row>
    <row r="50" spans="1:101" ht="18.75" customHeight="1" thickBot="1" x14ac:dyDescent="0.35">
      <c r="A50" s="314"/>
      <c r="B50" s="314"/>
      <c r="C50" s="396" t="str">
        <f>H45</f>
        <v>Kroatien</v>
      </c>
      <c r="D50" s="397"/>
      <c r="E50" s="329"/>
      <c r="F50" s="330"/>
      <c r="G50" s="329"/>
      <c r="H50" s="396" t="str">
        <f>C46</f>
        <v>Bosnien</v>
      </c>
      <c r="I50" s="397"/>
      <c r="J50" s="314"/>
      <c r="K50" s="314" t="s">
        <v>74</v>
      </c>
      <c r="L50" s="314">
        <f t="shared" si="12"/>
        <v>0</v>
      </c>
      <c r="M50" s="314"/>
      <c r="N50" s="314">
        <f>IF($E50="",0,IF($E50&gt;$G50,3,IF($E50=$G50,1,0)))</f>
        <v>0</v>
      </c>
      <c r="O50" s="314">
        <f>IF($G50="",0,IF($E50&gt;$G50,0,IF($E50=$G50,1,3)))</f>
        <v>0</v>
      </c>
      <c r="P50" s="314"/>
      <c r="Q50" s="314"/>
      <c r="R50" s="314">
        <f>E50</f>
        <v>0</v>
      </c>
      <c r="S50" s="314">
        <f>G50</f>
        <v>0</v>
      </c>
      <c r="T50" s="314"/>
      <c r="U50" s="314"/>
      <c r="V50" s="314">
        <f>G50</f>
        <v>0</v>
      </c>
      <c r="W50" s="314">
        <f>E50</f>
        <v>0</v>
      </c>
      <c r="X50" s="314"/>
      <c r="Y50" s="314"/>
      <c r="Z50" s="314" t="s">
        <v>30</v>
      </c>
      <c r="AA50" s="314"/>
      <c r="AB50" s="314"/>
      <c r="AC50" s="314"/>
      <c r="AD50" s="314"/>
      <c r="AE50" s="314"/>
      <c r="AF50" s="314"/>
      <c r="AG50" s="237" t="b">
        <f>OR(AG45=AG46,AG45=AG47,AG45=AG48,AG46=AG47,AG46=AG48,AG47=AG48)</f>
        <v>1</v>
      </c>
      <c r="AH50" s="237"/>
      <c r="AI50" s="237"/>
      <c r="AJ50" s="237"/>
      <c r="AK50" s="237"/>
      <c r="AL50" s="237"/>
      <c r="AM50" s="237"/>
      <c r="AN50" s="237" t="s">
        <v>34</v>
      </c>
      <c r="AO50" s="237"/>
      <c r="AP50" s="237"/>
      <c r="AQ50" s="237"/>
      <c r="AR50" s="237" t="b">
        <f>OR(AR45=AR46,AR45=AR47,AR45=AR48,AR46=AR47,AR46=AR48,AR47=AR48)</f>
        <v>1</v>
      </c>
      <c r="AS50" s="237"/>
      <c r="AT50" s="237"/>
      <c r="AU50" s="237"/>
      <c r="AV50" s="237"/>
      <c r="AW50" s="237"/>
      <c r="AX50" s="314"/>
      <c r="AY50" s="314"/>
      <c r="AZ50" s="314"/>
      <c r="BA50" s="314"/>
      <c r="BB50" s="314"/>
      <c r="BC50" s="314"/>
      <c r="BD50" s="314"/>
      <c r="BE50" s="314"/>
      <c r="BF50" s="314"/>
      <c r="BG50" s="314"/>
      <c r="BH50" s="314"/>
      <c r="BI50" s="314"/>
      <c r="BJ50" s="340">
        <f>IF(E50&gt;G50,IF(Spielplan!E50&gt;Spielplan!G50,Punktemodus!$B$3,0),0)</f>
        <v>0</v>
      </c>
      <c r="BK50" s="340">
        <f>IF(E50=G50,IF(Spielplan!E50=Spielplan!G50,Punktemodus!$B$3,0),0)</f>
        <v>10</v>
      </c>
      <c r="BL50" s="340">
        <f>IF(E50&lt;G50,IF(Spielplan!E50&lt;Spielplan!G50,Punktemodus!$B$3,0),0)</f>
        <v>0</v>
      </c>
      <c r="BM50" s="340">
        <f>IF(E50=Spielplan!E50,IF(G50=Spielplan!G50,Punktemodus!$B$5,0),0)</f>
        <v>3</v>
      </c>
      <c r="BN50" s="340">
        <f>IF(E50=Spielplan!E50,Punktemodus!$B$7,0)</f>
        <v>1</v>
      </c>
      <c r="BO50" s="340">
        <f>IF(G50=Spielplan!G50,Punktemodus!$B$7,0)</f>
        <v>1</v>
      </c>
      <c r="BP50" s="341">
        <f>IF(Spielplan!E50="",0,SUM(BJ50:BO50))</f>
        <v>0</v>
      </c>
      <c r="BQ50" s="314"/>
      <c r="BR50" s="521"/>
      <c r="BS50" s="407"/>
      <c r="BT50" s="254"/>
      <c r="BU50" s="254"/>
      <c r="BV50" s="408"/>
      <c r="BW50" s="409"/>
      <c r="BX50" s="410"/>
      <c r="BY50" s="405"/>
      <c r="BZ50" s="254"/>
      <c r="CA50" s="400" t="str">
        <f>Spielplan!$BS$14</f>
        <v/>
      </c>
      <c r="CB50" s="401"/>
      <c r="CC50" s="402">
        <f>Spielplan!$BU$14</f>
        <v>0</v>
      </c>
      <c r="CD50" s="403"/>
      <c r="CE50" s="404">
        <f>IF(CA50="",0,COUNTIF($CA$14:$CA$39,CA50)*(Punktemodus!$B$15))</f>
        <v>0</v>
      </c>
      <c r="CF50" s="254"/>
      <c r="CG50" s="254"/>
      <c r="CH50" s="254"/>
      <c r="CI50" s="254"/>
      <c r="CJ50" s="254"/>
      <c r="CK50" s="254"/>
      <c r="CL50" s="254"/>
      <c r="CM50" s="254"/>
      <c r="CN50" s="254"/>
      <c r="CO50" s="254"/>
      <c r="CP50" s="254"/>
      <c r="CQ50" s="254"/>
      <c r="CR50" s="254"/>
      <c r="CS50" s="254"/>
      <c r="CT50" s="254"/>
      <c r="CU50" s="254"/>
      <c r="CV50" s="254"/>
      <c r="CW50" s="254"/>
    </row>
    <row r="51" spans="1:101" ht="18.75" customHeight="1" thickBot="1" x14ac:dyDescent="0.35">
      <c r="A51" s="314"/>
      <c r="B51" s="314"/>
      <c r="C51" s="362" t="str">
        <f>IF(G50="","",IF(AR50=TRUE,"Achtung: So tippen, dass es eine eindeutige Tabelle gibt!",""))</f>
        <v/>
      </c>
      <c r="D51" s="314"/>
      <c r="E51" s="315"/>
      <c r="F51" s="314"/>
      <c r="G51" s="315"/>
      <c r="H51" s="314"/>
      <c r="I51" s="314"/>
      <c r="J51" s="314"/>
      <c r="K51" s="314"/>
      <c r="L51" s="314"/>
      <c r="M51" s="314">
        <f t="shared" ref="M51:X51" si="15">SUM(M45:M50)</f>
        <v>0</v>
      </c>
      <c r="N51" s="314">
        <f t="shared" si="15"/>
        <v>0</v>
      </c>
      <c r="O51" s="314">
        <f t="shared" si="15"/>
        <v>0</v>
      </c>
      <c r="P51" s="314">
        <f t="shared" si="15"/>
        <v>0</v>
      </c>
      <c r="Q51" s="314">
        <f t="shared" si="15"/>
        <v>0</v>
      </c>
      <c r="R51" s="314">
        <f t="shared" si="15"/>
        <v>0</v>
      </c>
      <c r="S51" s="314">
        <f t="shared" si="15"/>
        <v>0</v>
      </c>
      <c r="T51" s="314">
        <f t="shared" si="15"/>
        <v>0</v>
      </c>
      <c r="U51" s="314">
        <f t="shared" si="15"/>
        <v>0</v>
      </c>
      <c r="V51" s="314">
        <f t="shared" si="15"/>
        <v>0</v>
      </c>
      <c r="W51" s="314">
        <f t="shared" si="15"/>
        <v>0</v>
      </c>
      <c r="X51" s="314">
        <f t="shared" si="15"/>
        <v>0</v>
      </c>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2"/>
      <c r="BK51" s="312"/>
      <c r="BL51" s="312"/>
      <c r="BM51" s="312"/>
      <c r="BN51" s="312"/>
      <c r="BO51" s="312"/>
      <c r="BP51" s="363">
        <f>SUM(BP45:BP50)</f>
        <v>0</v>
      </c>
      <c r="BQ51" s="314"/>
      <c r="BR51" s="521"/>
      <c r="BS51" s="411"/>
      <c r="BT51" s="254"/>
      <c r="BU51" s="254"/>
      <c r="BV51" s="408"/>
      <c r="BW51" s="409"/>
      <c r="BX51" s="410"/>
      <c r="BY51" s="405"/>
      <c r="BZ51" s="254"/>
      <c r="CA51" s="400" t="str">
        <f>Spielplan!$BS$15</f>
        <v/>
      </c>
      <c r="CB51" s="401"/>
      <c r="CC51" s="402">
        <f>Spielplan!$BU$15</f>
        <v>0</v>
      </c>
      <c r="CD51" s="406"/>
      <c r="CE51" s="404">
        <f>IF(CA51="",0,COUNTIF($CA$14:$CA$39,CA51)*(Punktemodus!$B$15))</f>
        <v>0</v>
      </c>
      <c r="CF51" s="254"/>
      <c r="CG51" s="254"/>
      <c r="CH51" s="254"/>
      <c r="CI51" s="254"/>
      <c r="CJ51" s="254"/>
      <c r="CK51" s="254"/>
      <c r="CL51" s="254"/>
      <c r="CM51" s="254"/>
      <c r="CN51" s="254"/>
      <c r="CO51" s="254"/>
      <c r="CP51" s="254"/>
      <c r="CQ51" s="254"/>
      <c r="CR51" s="254"/>
      <c r="CS51" s="254"/>
      <c r="CT51" s="254"/>
      <c r="CU51" s="254"/>
      <c r="CV51" s="254"/>
      <c r="CW51" s="254"/>
    </row>
    <row r="52" spans="1:101" ht="18.75" customHeight="1" thickBot="1" x14ac:dyDescent="0.35">
      <c r="A52" s="314"/>
      <c r="B52" s="314"/>
      <c r="C52" s="314"/>
      <c r="D52" s="314"/>
      <c r="E52" s="315"/>
      <c r="F52" s="314"/>
      <c r="G52" s="315"/>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2"/>
      <c r="BK52" s="312"/>
      <c r="BL52" s="312"/>
      <c r="BM52" s="312"/>
      <c r="BN52" s="312"/>
      <c r="BO52" s="312"/>
      <c r="BP52" s="364"/>
      <c r="BQ52" s="314"/>
      <c r="BR52" s="521"/>
      <c r="BS52" s="360" t="str">
        <f>Spielplan!$BK$16</f>
        <v>1A</v>
      </c>
      <c r="BT52" s="400" t="str">
        <f>Spielplan!$BL$16</f>
        <v>Italien</v>
      </c>
      <c r="BU52" s="401"/>
      <c r="BV52" s="402">
        <f>Spielplan!$BN$16</f>
        <v>0</v>
      </c>
      <c r="BW52" s="406"/>
      <c r="BX52" s="404">
        <f>COUNTIF($BT$12:$BT$41,BT52)*(Punktemodus!$B$11)</f>
        <v>10</v>
      </c>
      <c r="BY52" s="405"/>
      <c r="BZ52" s="254"/>
      <c r="CA52" s="254"/>
      <c r="CB52" s="254"/>
      <c r="CC52" s="254"/>
      <c r="CD52" s="254"/>
      <c r="CE52" s="412"/>
      <c r="CF52" s="399"/>
      <c r="CG52" s="399" t="s">
        <v>28</v>
      </c>
      <c r="CH52" s="254"/>
      <c r="CI52" s="254"/>
      <c r="CJ52" s="254"/>
      <c r="CK52" s="254"/>
      <c r="CL52" s="254"/>
      <c r="CM52" s="254"/>
      <c r="CN52" s="254"/>
      <c r="CO52" s="254"/>
      <c r="CP52" s="254"/>
      <c r="CQ52" s="254"/>
      <c r="CR52" s="254"/>
      <c r="CS52" s="254"/>
      <c r="CT52" s="254"/>
      <c r="CU52" s="254"/>
      <c r="CV52" s="254"/>
      <c r="CW52" s="254"/>
    </row>
    <row r="53" spans="1:101" ht="18.75" customHeight="1" thickBot="1" x14ac:dyDescent="0.35">
      <c r="A53" s="314"/>
      <c r="B53" s="314"/>
      <c r="C53" s="314"/>
      <c r="D53" s="314"/>
      <c r="E53" s="315"/>
      <c r="F53" s="314"/>
      <c r="G53" s="315"/>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2"/>
      <c r="BK53" s="312"/>
      <c r="BL53" s="312"/>
      <c r="BM53" s="312"/>
      <c r="BN53" s="312"/>
      <c r="BO53" s="312"/>
      <c r="BP53" s="364"/>
      <c r="BQ53" s="314"/>
      <c r="BR53" s="521"/>
      <c r="BS53" s="361" t="str">
        <f>Spielplan!$BK$17</f>
        <v>2C</v>
      </c>
      <c r="BT53" s="400" t="e">
        <f>Spielplan!$BL$17</f>
        <v>#N/A</v>
      </c>
      <c r="BU53" s="401"/>
      <c r="BV53" s="402">
        <f>Spielplan!$BN$17</f>
        <v>0</v>
      </c>
      <c r="BW53" s="406"/>
      <c r="BX53" s="404">
        <f>COUNTIF($BT$12:$BT$41,BT53)*(Punktemodus!$B$11)</f>
        <v>100</v>
      </c>
      <c r="BY53" s="405"/>
      <c r="BZ53" s="254"/>
      <c r="CA53" s="254"/>
      <c r="CB53" s="254"/>
      <c r="CC53" s="254"/>
      <c r="CD53" s="254"/>
      <c r="CE53" s="412"/>
      <c r="CF53" s="254"/>
      <c r="CG53" s="254"/>
      <c r="CH53" s="254"/>
      <c r="CI53" s="254"/>
      <c r="CJ53" s="254"/>
      <c r="CK53" s="254"/>
      <c r="CL53" s="254"/>
      <c r="CM53" s="254"/>
      <c r="CN53" s="254"/>
      <c r="CO53" s="254"/>
      <c r="CP53" s="254"/>
      <c r="CQ53" s="254"/>
      <c r="CR53" s="254"/>
      <c r="CS53" s="254"/>
      <c r="CT53" s="254"/>
      <c r="CU53" s="254"/>
      <c r="CV53" s="254"/>
      <c r="CW53" s="254"/>
    </row>
    <row r="54" spans="1:101" ht="18.75" customHeight="1" thickBot="1" x14ac:dyDescent="0.35">
      <c r="A54" s="314"/>
      <c r="B54" s="314"/>
      <c r="C54" s="413" t="s">
        <v>75</v>
      </c>
      <c r="D54" s="414"/>
      <c r="E54" s="315"/>
      <c r="F54" s="314"/>
      <c r="G54" s="315"/>
      <c r="H54" s="314"/>
      <c r="I54" s="314"/>
      <c r="J54" s="314"/>
      <c r="K54" s="314"/>
      <c r="L54" s="314"/>
      <c r="M54" s="314" t="s">
        <v>4</v>
      </c>
      <c r="N54" s="314"/>
      <c r="O54" s="314"/>
      <c r="P54" s="314"/>
      <c r="Q54" s="314" t="s">
        <v>6</v>
      </c>
      <c r="R54" s="314"/>
      <c r="S54" s="314"/>
      <c r="T54" s="314"/>
      <c r="U54" s="314" t="s">
        <v>7</v>
      </c>
      <c r="V54" s="314"/>
      <c r="W54" s="314"/>
      <c r="X54" s="314"/>
      <c r="Y54" s="314"/>
      <c r="Z54" s="314" t="s">
        <v>4</v>
      </c>
      <c r="AA54" s="314" t="s">
        <v>5</v>
      </c>
      <c r="AB54" s="314"/>
      <c r="AC54" s="314"/>
      <c r="AD54" s="314" t="s">
        <v>9</v>
      </c>
      <c r="AE54" s="314"/>
      <c r="AF54" s="314"/>
      <c r="AG54" s="237"/>
      <c r="AH54" s="237" t="s">
        <v>342</v>
      </c>
      <c r="AI54" s="237"/>
      <c r="AJ54" s="237"/>
      <c r="AK54" s="237"/>
      <c r="AL54" s="237"/>
      <c r="AM54" s="237"/>
      <c r="AN54" s="237" t="s">
        <v>35</v>
      </c>
      <c r="AO54" s="237"/>
      <c r="AP54" s="237"/>
      <c r="AQ54" s="237"/>
      <c r="AR54" s="237"/>
      <c r="AS54" s="237" t="s">
        <v>343</v>
      </c>
      <c r="AT54" s="237"/>
      <c r="AU54" s="237"/>
      <c r="AV54" s="237"/>
      <c r="AW54" s="237"/>
      <c r="AX54" s="314"/>
      <c r="AY54" s="314"/>
      <c r="AZ54" s="314"/>
      <c r="BA54" s="323" t="s">
        <v>10</v>
      </c>
      <c r="BB54" s="314"/>
      <c r="BC54" s="324" t="s">
        <v>4</v>
      </c>
      <c r="BD54" s="314"/>
      <c r="BE54" s="325" t="s">
        <v>5</v>
      </c>
      <c r="BF54" s="314"/>
      <c r="BG54" s="314"/>
      <c r="BH54" s="314"/>
      <c r="BI54" s="315"/>
      <c r="BJ54" s="312"/>
      <c r="BK54" s="312"/>
      <c r="BL54" s="312"/>
      <c r="BM54" s="312"/>
      <c r="BN54" s="312"/>
      <c r="BO54" s="312"/>
      <c r="BP54" s="364"/>
      <c r="BQ54" s="315"/>
      <c r="BR54" s="521"/>
      <c r="BS54" s="407"/>
      <c r="BT54" s="254"/>
      <c r="BU54" s="254"/>
      <c r="BV54" s="254"/>
      <c r="BW54" s="254"/>
      <c r="BX54" s="410"/>
      <c r="BY54" s="405"/>
      <c r="BZ54" s="254"/>
      <c r="CA54" s="254"/>
      <c r="CB54" s="254"/>
      <c r="CC54" s="254"/>
      <c r="CD54" s="254"/>
      <c r="CE54" s="412"/>
      <c r="CF54" s="400" t="str">
        <f>Spielplan!$BX$18</f>
        <v/>
      </c>
      <c r="CG54" s="401"/>
      <c r="CH54" s="402">
        <f>Spielplan!$BZ$18</f>
        <v>0</v>
      </c>
      <c r="CI54" s="406"/>
      <c r="CJ54" s="404">
        <f>IF(CF54="",0,COUNTIF($CF$18:$CF$35,CF54)*(Punktemodus!$B$19))</f>
        <v>0</v>
      </c>
      <c r="CK54" s="254"/>
      <c r="CL54" s="254"/>
      <c r="CM54" s="254"/>
      <c r="CN54" s="254"/>
      <c r="CO54" s="254"/>
      <c r="CP54" s="254"/>
      <c r="CQ54" s="254"/>
      <c r="CR54" s="254"/>
      <c r="CS54" s="404" t="e">
        <f>IF(CQ59=CQ23,Punktemodus!$B$23,0)</f>
        <v>#N/A</v>
      </c>
      <c r="CT54" s="254"/>
      <c r="CU54" s="254"/>
      <c r="CV54" s="254"/>
      <c r="CW54" s="254"/>
    </row>
    <row r="55" spans="1:101" ht="18.75" customHeight="1" thickBot="1" x14ac:dyDescent="0.35">
      <c r="A55" s="314"/>
      <c r="B55" s="314"/>
      <c r="C55" s="376"/>
      <c r="D55" s="314"/>
      <c r="E55" s="315"/>
      <c r="F55" s="314"/>
      <c r="G55" s="315"/>
      <c r="H55" s="314"/>
      <c r="I55" s="314"/>
      <c r="J55" s="314"/>
      <c r="K55" s="314"/>
      <c r="L55" s="314"/>
      <c r="M55" s="314" t="s">
        <v>0</v>
      </c>
      <c r="N55" s="314" t="s">
        <v>1</v>
      </c>
      <c r="O55" s="314" t="s">
        <v>2</v>
      </c>
      <c r="P55" s="314" t="s">
        <v>3</v>
      </c>
      <c r="Q55" s="314" t="s">
        <v>0</v>
      </c>
      <c r="R55" s="314" t="s">
        <v>1</v>
      </c>
      <c r="S55" s="314" t="s">
        <v>2</v>
      </c>
      <c r="T55" s="314" t="s">
        <v>3</v>
      </c>
      <c r="U55" s="314" t="s">
        <v>0</v>
      </c>
      <c r="V55" s="314" t="s">
        <v>1</v>
      </c>
      <c r="W55" s="314" t="s">
        <v>2</v>
      </c>
      <c r="X55" s="314" t="s">
        <v>3</v>
      </c>
      <c r="Y55" s="314"/>
      <c r="Z55" s="314" t="s">
        <v>8</v>
      </c>
      <c r="AA55" s="314"/>
      <c r="AB55" s="314"/>
      <c r="AC55" s="314"/>
      <c r="AD55" s="314"/>
      <c r="AE55" s="314"/>
      <c r="AF55" s="314"/>
      <c r="AG55" s="237"/>
      <c r="AH55" s="237" t="s">
        <v>31</v>
      </c>
      <c r="AI55" s="237"/>
      <c r="AJ55" s="237"/>
      <c r="AK55" s="237"/>
      <c r="AL55" s="237"/>
      <c r="AM55" s="237"/>
      <c r="AN55" s="237" t="str">
        <f>AI56</f>
        <v>Polen</v>
      </c>
      <c r="AO55" s="237" t="str">
        <f>AI57</f>
        <v>Schottland</v>
      </c>
      <c r="AP55" s="237" t="str">
        <f>AI58</f>
        <v>Spanien</v>
      </c>
      <c r="AQ55" s="237" t="str">
        <f>AI59</f>
        <v>Schweden</v>
      </c>
      <c r="AR55" s="237"/>
      <c r="AS55" s="237" t="s">
        <v>31</v>
      </c>
      <c r="AT55" s="237"/>
      <c r="AU55" s="237"/>
      <c r="AV55" s="237"/>
      <c r="AW55" s="237"/>
      <c r="AX55" s="314"/>
      <c r="AY55" s="314"/>
      <c r="AZ55" s="314"/>
      <c r="BA55" s="314"/>
      <c r="BB55" s="314"/>
      <c r="BC55" s="314"/>
      <c r="BD55" s="314"/>
      <c r="BE55" s="314"/>
      <c r="BF55" s="314"/>
      <c r="BG55" s="314"/>
      <c r="BH55" s="314"/>
      <c r="BI55" s="315"/>
      <c r="BJ55" s="340"/>
      <c r="BK55" s="340"/>
      <c r="BL55" s="340"/>
      <c r="BM55" s="340"/>
      <c r="BN55" s="340"/>
      <c r="BO55" s="340"/>
      <c r="BP55" s="341"/>
      <c r="BQ55" s="315"/>
      <c r="BR55" s="521"/>
      <c r="BS55" s="254"/>
      <c r="BT55" s="254"/>
      <c r="BU55" s="254"/>
      <c r="BV55" s="254"/>
      <c r="BW55" s="254"/>
      <c r="BX55" s="410"/>
      <c r="BY55" s="405"/>
      <c r="BZ55" s="254"/>
      <c r="CA55" s="254"/>
      <c r="CB55" s="254"/>
      <c r="CC55" s="254"/>
      <c r="CD55" s="254"/>
      <c r="CE55" s="412"/>
      <c r="CF55" s="400" t="str">
        <f>Spielplan!$BX$19</f>
        <v/>
      </c>
      <c r="CG55" s="401"/>
      <c r="CH55" s="402">
        <f>Spielplan!$BZ$19</f>
        <v>0</v>
      </c>
      <c r="CI55" s="406"/>
      <c r="CJ55" s="404">
        <f>IF(CF55="",0,COUNTIF($CF$18:$CF$35,CF55)*(Punktemodus!$B$19))</f>
        <v>0</v>
      </c>
      <c r="CK55" s="254"/>
      <c r="CL55" s="254"/>
      <c r="CM55" s="254"/>
      <c r="CN55" s="254"/>
      <c r="CO55" s="254"/>
      <c r="CP55" s="254"/>
      <c r="CQ55" s="254"/>
      <c r="CR55" s="254"/>
      <c r="CS55" s="254"/>
      <c r="CT55" s="254"/>
      <c r="CU55" s="254"/>
      <c r="CV55" s="254"/>
      <c r="CW55" s="254"/>
    </row>
    <row r="56" spans="1:101" ht="18.75" customHeight="1" thickBot="1" x14ac:dyDescent="0.35">
      <c r="A56" s="314"/>
      <c r="B56" s="314"/>
      <c r="C56" s="413" t="str">
        <f>Spielplan!$C56</f>
        <v>Polen</v>
      </c>
      <c r="D56" s="414"/>
      <c r="E56" s="329"/>
      <c r="F56" s="330"/>
      <c r="G56" s="329"/>
      <c r="H56" s="413" t="str">
        <f>Spielplan!$H$56</f>
        <v>Schottland</v>
      </c>
      <c r="I56" s="414"/>
      <c r="J56" s="314"/>
      <c r="K56" s="314" t="s">
        <v>77</v>
      </c>
      <c r="L56" s="314">
        <f t="shared" ref="L56:L61" si="16">IF(E56-G56&gt;0,1,IF(G56=E56,0,-1))</f>
        <v>0</v>
      </c>
      <c r="M56" s="314">
        <f>IF($E56="",0,IF($E56&gt;$G56,3,IF($E56=G56,1,0)))</f>
        <v>0</v>
      </c>
      <c r="N56" s="314">
        <f>IF($G56="",0,IF($E56&gt;$G56,0,IF($E56=G56,1,3)))</f>
        <v>0</v>
      </c>
      <c r="O56" s="314"/>
      <c r="P56" s="314"/>
      <c r="Q56" s="314">
        <f>E56</f>
        <v>0</v>
      </c>
      <c r="R56" s="314">
        <f>G56</f>
        <v>0</v>
      </c>
      <c r="S56" s="314"/>
      <c r="T56" s="314"/>
      <c r="U56" s="314">
        <f>G56</f>
        <v>0</v>
      </c>
      <c r="V56" s="314">
        <f>E56</f>
        <v>0</v>
      </c>
      <c r="W56" s="314"/>
      <c r="X56" s="314"/>
      <c r="Y56" s="314"/>
      <c r="Z56" s="314">
        <f>M62</f>
        <v>0</v>
      </c>
      <c r="AA56" s="314">
        <f>Q62</f>
        <v>0</v>
      </c>
      <c r="AB56" s="314">
        <f>U62</f>
        <v>0</v>
      </c>
      <c r="AC56" s="314">
        <f>AA56-AB56</f>
        <v>0</v>
      </c>
      <c r="AD56" s="314">
        <f>IF(Z56&gt;Z57,-1,0)</f>
        <v>0</v>
      </c>
      <c r="AE56" s="314">
        <f>IF(Z56&gt;Z58,-1,0)</f>
        <v>0</v>
      </c>
      <c r="AF56" s="314">
        <f>IF(Z56&gt;Z59,-1,0)</f>
        <v>0</v>
      </c>
      <c r="AG56" s="331">
        <f>10000-(AJ56*1000+AM56*10+AK56)</f>
        <v>10000</v>
      </c>
      <c r="AH56" s="332">
        <f>RANK(AG56,AG56:AG59,1)</f>
        <v>1</v>
      </c>
      <c r="AI56" s="237" t="str">
        <f>C56</f>
        <v>Polen</v>
      </c>
      <c r="AJ56" s="237">
        <f t="shared" ref="AJ56:AL59" si="17">Z56</f>
        <v>0</v>
      </c>
      <c r="AK56" s="237">
        <f t="shared" si="17"/>
        <v>0</v>
      </c>
      <c r="AL56" s="237">
        <f t="shared" si="17"/>
        <v>0</v>
      </c>
      <c r="AM56" s="237">
        <f>AK56-AL56</f>
        <v>0</v>
      </c>
      <c r="AN56" s="333"/>
      <c r="AO56" s="331">
        <f>IF(Z57&lt;&gt;Z56,AG57,IF(G56&gt;E56,AG57-2000,AG57))</f>
        <v>10000</v>
      </c>
      <c r="AP56" s="331">
        <f>IF(Z58&lt;&gt;Z56,AG58,IF(G58&gt;E58,AG58-2000,AG58))</f>
        <v>10000</v>
      </c>
      <c r="AQ56" s="331">
        <f>IF(Z59&lt;&gt;Z56,AG59,IF(G60&gt;E60,AG59-2000,AG59))</f>
        <v>10000</v>
      </c>
      <c r="AR56" s="334">
        <f>AN60</f>
        <v>30000</v>
      </c>
      <c r="AS56" s="332">
        <f>RANK(AR56,AR56:AR59,1)</f>
        <v>1</v>
      </c>
      <c r="AT56" s="237" t="str">
        <f t="shared" ref="AT56:AW59" si="18">AI56</f>
        <v>Polen</v>
      </c>
      <c r="AU56" s="237">
        <f t="shared" si="18"/>
        <v>0</v>
      </c>
      <c r="AV56" s="237">
        <f t="shared" si="18"/>
        <v>0</v>
      </c>
      <c r="AW56" s="237">
        <f t="shared" si="18"/>
        <v>0</v>
      </c>
      <c r="AX56" s="314"/>
      <c r="AY56" s="314"/>
      <c r="AZ56" s="314"/>
      <c r="BA56" s="415">
        <v>1</v>
      </c>
      <c r="BB56" s="413" t="str">
        <f>VLOOKUP(1,AS56:AT59,2,FALSE)</f>
        <v>Polen</v>
      </c>
      <c r="BC56" s="416"/>
      <c r="BD56" s="417">
        <f>VLOOKUP(1,AS56:AW59,3,FALSE)</f>
        <v>0</v>
      </c>
      <c r="BE56" s="418">
        <f>VLOOKUP(1,AS56:AW59,4,FALSE)</f>
        <v>0</v>
      </c>
      <c r="BF56" s="330" t="s">
        <v>12</v>
      </c>
      <c r="BG56" s="418">
        <f>VLOOKUP(1,AS56:AW59,5,FALSE)</f>
        <v>0</v>
      </c>
      <c r="BH56" s="419" t="s">
        <v>88</v>
      </c>
      <c r="BI56" s="315"/>
      <c r="BJ56" s="340">
        <f>IF(E56&gt;G56,IF(Spielplan!E56&gt;Spielplan!G56,Punktemodus!$B$3,0),0)</f>
        <v>0</v>
      </c>
      <c r="BK56" s="340">
        <f>IF(E56=G56,IF(Spielplan!E56=Spielplan!G56,Punktemodus!$B$3,0),0)</f>
        <v>10</v>
      </c>
      <c r="BL56" s="340">
        <f>IF(E56&lt;G56,IF(Spielplan!E56&lt;Spielplan!G56,Punktemodus!$B$3,0),0)</f>
        <v>0</v>
      </c>
      <c r="BM56" s="340">
        <f>IF(E56=Spielplan!E56,IF(G56=Spielplan!G56,Punktemodus!$B$5,0),0)</f>
        <v>3</v>
      </c>
      <c r="BN56" s="340">
        <f>IF(E56=Spielplan!E56,Punktemodus!$B$7,0)</f>
        <v>1</v>
      </c>
      <c r="BO56" s="340">
        <f>IF(G56=Spielplan!G56,Punktemodus!$B$7,0)</f>
        <v>1</v>
      </c>
      <c r="BP56" s="341">
        <f>IF(Spielplan!E56="",0,SUM(BJ56:BO56))</f>
        <v>0</v>
      </c>
      <c r="BQ56" s="315"/>
      <c r="BR56" s="521"/>
      <c r="BS56" s="365" t="str">
        <f>Spielplan!$BK$20</f>
        <v>1C</v>
      </c>
      <c r="BT56" s="400" t="str">
        <f>Spielplan!$BL$20</f>
        <v>Österreich</v>
      </c>
      <c r="BU56" s="401"/>
      <c r="BV56" s="402">
        <f>Spielplan!$BN$20</f>
        <v>0</v>
      </c>
      <c r="BW56" s="403"/>
      <c r="BX56" s="404">
        <f>COUNTIF($BT$12:$BT$41,BT56)*(Punktemodus!$B$11)</f>
        <v>10</v>
      </c>
      <c r="BY56" s="405"/>
      <c r="BZ56" s="254"/>
      <c r="CA56" s="254"/>
      <c r="CB56" s="254"/>
      <c r="CC56" s="254"/>
      <c r="CD56" s="254"/>
      <c r="CE56" s="412"/>
      <c r="CF56" s="254"/>
      <c r="CG56" s="254"/>
      <c r="CH56" s="254"/>
      <c r="CI56" s="254"/>
      <c r="CJ56" s="412"/>
      <c r="CK56" s="254"/>
      <c r="CL56" s="254"/>
      <c r="CM56" s="254"/>
      <c r="CN56" s="254"/>
      <c r="CO56" s="254"/>
      <c r="CP56" s="254"/>
      <c r="CQ56" s="254"/>
      <c r="CR56" s="254"/>
      <c r="CS56" s="254"/>
      <c r="CT56" s="254"/>
      <c r="CU56" s="254"/>
      <c r="CV56" s="254"/>
      <c r="CW56" s="254"/>
    </row>
    <row r="57" spans="1:101" ht="18.75" customHeight="1" thickBot="1" x14ac:dyDescent="0.35">
      <c r="A57" s="314"/>
      <c r="B57" s="314"/>
      <c r="C57" s="420" t="str">
        <f>Spielplan!$C$57</f>
        <v>Spanien</v>
      </c>
      <c r="D57" s="421"/>
      <c r="E57" s="329"/>
      <c r="F57" s="330"/>
      <c r="G57" s="329"/>
      <c r="H57" s="420" t="str">
        <f>Spielplan!$H$57</f>
        <v>Schweden</v>
      </c>
      <c r="I57" s="421"/>
      <c r="J57" s="314"/>
      <c r="K57" s="314" t="s">
        <v>78</v>
      </c>
      <c r="L57" s="314">
        <f t="shared" si="16"/>
        <v>0</v>
      </c>
      <c r="M57" s="314"/>
      <c r="N57" s="314"/>
      <c r="O57" s="314">
        <f>IF($E57="",0,IF($E57&gt;$G57,3,IF($E57=$G57,1,0)))</f>
        <v>0</v>
      </c>
      <c r="P57" s="314">
        <f>IF($G57="",0,IF($E57&gt;$G57,0,IF($E57=$G57,1,3)))</f>
        <v>0</v>
      </c>
      <c r="Q57" s="314"/>
      <c r="R57" s="314"/>
      <c r="S57" s="314">
        <f>E57</f>
        <v>0</v>
      </c>
      <c r="T57" s="314">
        <f>G57</f>
        <v>0</v>
      </c>
      <c r="U57" s="314"/>
      <c r="V57" s="314"/>
      <c r="W57" s="314">
        <f>G57</f>
        <v>0</v>
      </c>
      <c r="X57" s="314">
        <f>E57</f>
        <v>0</v>
      </c>
      <c r="Y57" s="314"/>
      <c r="Z57" s="314">
        <f>N62</f>
        <v>0</v>
      </c>
      <c r="AA57" s="314">
        <f>R62</f>
        <v>0</v>
      </c>
      <c r="AB57" s="314">
        <f>V62</f>
        <v>0</v>
      </c>
      <c r="AC57" s="314">
        <f>AA57-AB57</f>
        <v>0</v>
      </c>
      <c r="AD57" s="314">
        <f>IF(Z57&gt;Z56,-1,0)</f>
        <v>0</v>
      </c>
      <c r="AE57" s="314">
        <f>IF(Z57&gt;Z58,-1,0)</f>
        <v>0</v>
      </c>
      <c r="AF57" s="314">
        <f>IF(Z57&gt;Z59,-1,0)</f>
        <v>0</v>
      </c>
      <c r="AG57" s="331">
        <f>10000-(AJ57*1000+AM57*10+AK57)</f>
        <v>10000</v>
      </c>
      <c r="AH57" s="332">
        <f>RANK(AG57,AG56:AG59,1)</f>
        <v>1</v>
      </c>
      <c r="AI57" s="237" t="str">
        <f>H56</f>
        <v>Schottland</v>
      </c>
      <c r="AJ57" s="237">
        <f t="shared" si="17"/>
        <v>0</v>
      </c>
      <c r="AK57" s="237">
        <f t="shared" si="17"/>
        <v>0</v>
      </c>
      <c r="AL57" s="237">
        <f t="shared" si="17"/>
        <v>0</v>
      </c>
      <c r="AM57" s="237">
        <f>AK57-AL57</f>
        <v>0</v>
      </c>
      <c r="AN57" s="331">
        <f>IF(Z56&lt;&gt;Z57,AG56,IF(E56&gt;G56,AG56-2000,AG56))</f>
        <v>10000</v>
      </c>
      <c r="AO57" s="333"/>
      <c r="AP57" s="331">
        <f>IF(Z57&lt;&gt;Z58,AG58,IF(G61&gt;E61,AG58-2000,AG58))</f>
        <v>10000</v>
      </c>
      <c r="AQ57" s="331">
        <f>IF(Z59&lt;&gt;Z57,AG59,IF(G59&gt;E59,AG59-2000,AG59))</f>
        <v>10000</v>
      </c>
      <c r="AR57" s="347">
        <f>AO60</f>
        <v>30000</v>
      </c>
      <c r="AS57" s="332">
        <f>RANK(AR57,AR56:AR59,1)</f>
        <v>1</v>
      </c>
      <c r="AT57" s="237" t="str">
        <f t="shared" si="18"/>
        <v>Schottland</v>
      </c>
      <c r="AU57" s="237">
        <f t="shared" si="18"/>
        <v>0</v>
      </c>
      <c r="AV57" s="237">
        <f t="shared" si="18"/>
        <v>0</v>
      </c>
      <c r="AW57" s="237">
        <f t="shared" si="18"/>
        <v>0</v>
      </c>
      <c r="AX57" s="314"/>
      <c r="AY57" s="314"/>
      <c r="AZ57" s="314"/>
      <c r="BA57" s="415">
        <v>2</v>
      </c>
      <c r="BB57" s="413" t="e">
        <f>VLOOKUP(2,AS56:AT59,2,FALSE)</f>
        <v>#N/A</v>
      </c>
      <c r="BC57" s="416"/>
      <c r="BD57" s="417" t="e">
        <f>VLOOKUP(2,AS56:AW59,3,FALSE)</f>
        <v>#N/A</v>
      </c>
      <c r="BE57" s="418" t="e">
        <f>VLOOKUP(2,AS56:AW59,4,FALSE)</f>
        <v>#N/A</v>
      </c>
      <c r="BF57" s="330" t="s">
        <v>12</v>
      </c>
      <c r="BG57" s="418" t="e">
        <f>VLOOKUP(2,AS56:AW59,5,FALSE)</f>
        <v>#N/A</v>
      </c>
      <c r="BH57" s="419" t="s">
        <v>92</v>
      </c>
      <c r="BI57" s="315"/>
      <c r="BJ57" s="340">
        <f>IF(E57&gt;G57,IF(Spielplan!E57&gt;Spielplan!G57,Punktemodus!$B$3,0),0)</f>
        <v>0</v>
      </c>
      <c r="BK57" s="340">
        <f>IF(E57=G57,IF(Spielplan!E57=Spielplan!G57,Punktemodus!$B$3,0),0)</f>
        <v>10</v>
      </c>
      <c r="BL57" s="340">
        <f>IF(E57&lt;G57,IF(Spielplan!E57&lt;Spielplan!G57,Punktemodus!$B$3,0),0)</f>
        <v>0</v>
      </c>
      <c r="BM57" s="340">
        <f>IF(E57=Spielplan!E57,IF(G57=Spielplan!G57,Punktemodus!$B$5,0),0)</f>
        <v>3</v>
      </c>
      <c r="BN57" s="340">
        <f>IF(E57=Spielplan!E57,Punktemodus!$B$7,0)</f>
        <v>1</v>
      </c>
      <c r="BO57" s="340">
        <f>IF(G57=Spielplan!G57,Punktemodus!$B$7,0)</f>
        <v>1</v>
      </c>
      <c r="BP57" s="341">
        <f>IF(Spielplan!E57="",0,SUM(BJ57:BO57))</f>
        <v>0</v>
      </c>
      <c r="BQ57" s="315"/>
      <c r="BR57" s="521"/>
      <c r="BS57" s="361" t="e">
        <f>Spielplan!$BK$21</f>
        <v>#N/A</v>
      </c>
      <c r="BT57" s="400" t="e">
        <f>Spielplan!$BL$21</f>
        <v>#N/A</v>
      </c>
      <c r="BU57" s="401"/>
      <c r="BV57" s="402">
        <f>Spielplan!$BN$21</f>
        <v>0</v>
      </c>
      <c r="BW57" s="406"/>
      <c r="BX57" s="404">
        <f>COUNTIF($BT$12:$BT$41,BT57)*(Punktemodus!$B$11)</f>
        <v>100</v>
      </c>
      <c r="BY57" s="405"/>
      <c r="BZ57" s="254"/>
      <c r="CA57" s="254"/>
      <c r="CB57" s="254"/>
      <c r="CC57" s="254"/>
      <c r="CD57" s="254"/>
      <c r="CE57" s="412"/>
      <c r="CF57" s="254"/>
      <c r="CG57" s="254"/>
      <c r="CH57" s="254"/>
      <c r="CI57" s="254"/>
      <c r="CJ57" s="412"/>
      <c r="CK57" s="254"/>
      <c r="CL57" s="399" t="s">
        <v>29</v>
      </c>
      <c r="CM57" s="254"/>
      <c r="CN57" s="254"/>
      <c r="CO57" s="254"/>
      <c r="CP57" s="254"/>
      <c r="CQ57" s="254"/>
      <c r="CR57" s="254"/>
      <c r="CS57" s="254"/>
      <c r="CT57" s="254"/>
      <c r="CU57" s="254"/>
      <c r="CV57" s="254"/>
      <c r="CW57" s="254"/>
    </row>
    <row r="58" spans="1:101" ht="18.75" customHeight="1" thickBot="1" x14ac:dyDescent="0.35">
      <c r="A58" s="314"/>
      <c r="B58" s="314"/>
      <c r="C58" s="413" t="str">
        <f>C56</f>
        <v>Polen</v>
      </c>
      <c r="D58" s="414"/>
      <c r="E58" s="329"/>
      <c r="F58" s="330"/>
      <c r="G58" s="329"/>
      <c r="H58" s="413" t="str">
        <f>C57</f>
        <v>Spanien</v>
      </c>
      <c r="I58" s="414"/>
      <c r="J58" s="314"/>
      <c r="K58" s="314" t="s">
        <v>79</v>
      </c>
      <c r="L58" s="314">
        <f t="shared" si="16"/>
        <v>0</v>
      </c>
      <c r="M58" s="314">
        <f>IF($E58="",0,IF($E58&gt;$G58,3,IF($E58=G58,1,0)))</f>
        <v>0</v>
      </c>
      <c r="N58" s="314"/>
      <c r="O58" s="314">
        <f>IF($G58="",0,IF($E58&gt;$G58,0,IF($E58=$G58,1,3)))</f>
        <v>0</v>
      </c>
      <c r="P58" s="314"/>
      <c r="Q58" s="314">
        <f>E58</f>
        <v>0</v>
      </c>
      <c r="R58" s="314"/>
      <c r="S58" s="314">
        <f>G58</f>
        <v>0</v>
      </c>
      <c r="T58" s="314"/>
      <c r="U58" s="314">
        <f>G58</f>
        <v>0</v>
      </c>
      <c r="V58" s="314"/>
      <c r="W58" s="314">
        <f>E58</f>
        <v>0</v>
      </c>
      <c r="X58" s="314"/>
      <c r="Y58" s="314"/>
      <c r="Z58" s="314">
        <f>O62</f>
        <v>0</v>
      </c>
      <c r="AA58" s="314">
        <f>S62</f>
        <v>0</v>
      </c>
      <c r="AB58" s="314">
        <f>W62</f>
        <v>0</v>
      </c>
      <c r="AC58" s="314">
        <f>AA58-AB58</f>
        <v>0</v>
      </c>
      <c r="AD58" s="314">
        <f>IF(Z58&gt;Z56,-1,0)</f>
        <v>0</v>
      </c>
      <c r="AE58" s="314">
        <f>IF(Z58&gt;Z57,-1,0)</f>
        <v>0</v>
      </c>
      <c r="AF58" s="314">
        <f>IF(Z58&gt;Z59,-1,0)</f>
        <v>0</v>
      </c>
      <c r="AG58" s="331">
        <f>10000-(AJ58*1000+AM58*10+AK58)</f>
        <v>10000</v>
      </c>
      <c r="AH58" s="332">
        <f>RANK(AG58,AG56:AG59,1)</f>
        <v>1</v>
      </c>
      <c r="AI58" s="237" t="str">
        <f>C57</f>
        <v>Spanien</v>
      </c>
      <c r="AJ58" s="237">
        <f t="shared" si="17"/>
        <v>0</v>
      </c>
      <c r="AK58" s="237">
        <f t="shared" si="17"/>
        <v>0</v>
      </c>
      <c r="AL58" s="237">
        <f t="shared" si="17"/>
        <v>0</v>
      </c>
      <c r="AM58" s="237">
        <f>AK58-AL58</f>
        <v>0</v>
      </c>
      <c r="AN58" s="331">
        <f>IF(Z56&lt;&gt;Z58,AG56,IF(E58&gt;G58,AG56-2000,AG56))</f>
        <v>10000</v>
      </c>
      <c r="AO58" s="331">
        <f>IF(Z57&lt;&gt;Z58,AG57,IF(E61&gt;G61,AG57-2000,AG57))</f>
        <v>10000</v>
      </c>
      <c r="AP58" s="333"/>
      <c r="AQ58" s="331">
        <f>IF(Z59&lt;&gt;Z58,AG59,IF(G57&gt;E57,AG59-2000,AG59))</f>
        <v>10000</v>
      </c>
      <c r="AR58" s="347">
        <f>AP60</f>
        <v>30000</v>
      </c>
      <c r="AS58" s="332">
        <f>RANK(AR58,AR56:AR59,1)</f>
        <v>1</v>
      </c>
      <c r="AT58" s="237" t="str">
        <f t="shared" si="18"/>
        <v>Spanien</v>
      </c>
      <c r="AU58" s="237">
        <f t="shared" si="18"/>
        <v>0</v>
      </c>
      <c r="AV58" s="237">
        <f t="shared" si="18"/>
        <v>0</v>
      </c>
      <c r="AW58" s="237">
        <f t="shared" si="18"/>
        <v>0</v>
      </c>
      <c r="AX58" s="314"/>
      <c r="AY58" s="314"/>
      <c r="AZ58" s="314"/>
      <c r="BA58" s="349">
        <v>3</v>
      </c>
      <c r="BB58" s="350" t="e">
        <f>VLOOKUP(3,AS56:AT59,2,FALSE)</f>
        <v>#N/A</v>
      </c>
      <c r="BC58" s="558"/>
      <c r="BD58" s="351" t="e">
        <f>VLOOKUP(3,AS56:AW59,3,FALSE)</f>
        <v>#N/A</v>
      </c>
      <c r="BE58" s="351" t="e">
        <f>VLOOKUP(3,AS56:AW59,4,FALSE)</f>
        <v>#N/A</v>
      </c>
      <c r="BF58" s="330" t="s">
        <v>12</v>
      </c>
      <c r="BG58" s="351" t="e">
        <f>VLOOKUP(3,AS56:AW59,5,FALSE)</f>
        <v>#N/A</v>
      </c>
      <c r="BH58" s="314"/>
      <c r="BI58" s="315"/>
      <c r="BJ58" s="340">
        <f>IF(E58&gt;G58,IF(Spielplan!E58&gt;Spielplan!G58,Punktemodus!$B$3,0),0)</f>
        <v>0</v>
      </c>
      <c r="BK58" s="340">
        <f>IF(E58=G58,IF(Spielplan!E58=Spielplan!G58,Punktemodus!$B$3,0),0)</f>
        <v>10</v>
      </c>
      <c r="BL58" s="340">
        <f>IF(E58&lt;G58,IF(Spielplan!E58&lt;Spielplan!G58,Punktemodus!$B$3,0),0)</f>
        <v>0</v>
      </c>
      <c r="BM58" s="340">
        <f>IF(E58=Spielplan!E58,IF(G58=Spielplan!G58,Punktemodus!$B$5,0),0)</f>
        <v>3</v>
      </c>
      <c r="BN58" s="340">
        <f>IF(E58=Spielplan!E58,Punktemodus!$B$7,0)</f>
        <v>1</v>
      </c>
      <c r="BO58" s="340">
        <f>IF(G58=Spielplan!G58,Punktemodus!$B$7,0)</f>
        <v>1</v>
      </c>
      <c r="BP58" s="341">
        <f>IF(Spielplan!E58="",0,SUM(BJ58:BO58))</f>
        <v>0</v>
      </c>
      <c r="BQ58" s="315"/>
      <c r="BR58" s="521"/>
      <c r="BS58" s="407"/>
      <c r="BT58" s="254"/>
      <c r="BU58" s="254"/>
      <c r="BV58" s="254"/>
      <c r="BW58" s="254"/>
      <c r="BX58" s="410"/>
      <c r="BY58" s="405"/>
      <c r="BZ58" s="254"/>
      <c r="CA58" s="400" t="str">
        <f>Spielplan!$BS$22</f>
        <v/>
      </c>
      <c r="CB58" s="401"/>
      <c r="CC58" s="402">
        <f>Spielplan!$BU$22</f>
        <v>0</v>
      </c>
      <c r="CD58" s="403"/>
      <c r="CE58" s="404">
        <f>IF(CA58="",0,COUNTIF($CA$14:$CA$39,CA58)*(Punktemodus!$B$15))</f>
        <v>0</v>
      </c>
      <c r="CF58" s="254"/>
      <c r="CG58" s="254"/>
      <c r="CH58" s="254"/>
      <c r="CI58" s="409"/>
      <c r="CJ58" s="412"/>
      <c r="CK58" s="254"/>
      <c r="CL58" s="254"/>
      <c r="CM58" s="254"/>
      <c r="CN58" s="254"/>
      <c r="CO58" s="254"/>
      <c r="CP58" s="254"/>
      <c r="CQ58" s="254"/>
      <c r="CR58" s="398"/>
      <c r="CS58" s="398" t="s">
        <v>224</v>
      </c>
      <c r="CT58" s="254"/>
      <c r="CU58" s="254"/>
      <c r="CV58" s="254"/>
      <c r="CW58" s="254"/>
    </row>
    <row r="59" spans="1:101" ht="18.75" customHeight="1" thickBot="1" x14ac:dyDescent="0.35">
      <c r="A59" s="314"/>
      <c r="B59" s="314"/>
      <c r="C59" s="420" t="str">
        <f>H56</f>
        <v>Schottland</v>
      </c>
      <c r="D59" s="421"/>
      <c r="E59" s="329"/>
      <c r="F59" s="330"/>
      <c r="G59" s="329"/>
      <c r="H59" s="420" t="str">
        <f>H57</f>
        <v>Schweden</v>
      </c>
      <c r="I59" s="421"/>
      <c r="J59" s="314"/>
      <c r="K59" s="314" t="s">
        <v>80</v>
      </c>
      <c r="L59" s="314">
        <f t="shared" si="16"/>
        <v>0</v>
      </c>
      <c r="M59" s="314"/>
      <c r="N59" s="314">
        <f>IF($E59="",0,IF($E59&gt;$G59,3,IF($E59=$G59,1,0)))</f>
        <v>0</v>
      </c>
      <c r="O59" s="314"/>
      <c r="P59" s="314">
        <f>IF($G59="",0,IF($E59&gt;$G59,0,IF($E59=$G59,1,3)))</f>
        <v>0</v>
      </c>
      <c r="Q59" s="314"/>
      <c r="R59" s="314">
        <f>E59</f>
        <v>0</v>
      </c>
      <c r="S59" s="314"/>
      <c r="T59" s="314">
        <f>G59</f>
        <v>0</v>
      </c>
      <c r="U59" s="314"/>
      <c r="V59" s="314">
        <f>G59</f>
        <v>0</v>
      </c>
      <c r="W59" s="314"/>
      <c r="X59" s="314">
        <f>E59</f>
        <v>0</v>
      </c>
      <c r="Y59" s="314"/>
      <c r="Z59" s="314">
        <f>P62</f>
        <v>0</v>
      </c>
      <c r="AA59" s="314">
        <f>T62</f>
        <v>0</v>
      </c>
      <c r="AB59" s="314">
        <f>X62</f>
        <v>0</v>
      </c>
      <c r="AC59" s="314">
        <f>AA59-AB59</f>
        <v>0</v>
      </c>
      <c r="AD59" s="314">
        <f>IF(Z59&gt;Z56,-1,0)</f>
        <v>0</v>
      </c>
      <c r="AE59" s="314">
        <f>IF(Z59&gt;Z57,-1,0)</f>
        <v>0</v>
      </c>
      <c r="AF59" s="314">
        <f>IF(Z59&gt;Z58,-1,0)</f>
        <v>0</v>
      </c>
      <c r="AG59" s="331">
        <f>10000-(AJ59*1000+AM59*10+AK59)</f>
        <v>10000</v>
      </c>
      <c r="AH59" s="332">
        <f>RANK(AG59,AG56:AG59,1)</f>
        <v>1</v>
      </c>
      <c r="AI59" s="237" t="str">
        <f>H57</f>
        <v>Schweden</v>
      </c>
      <c r="AJ59" s="237">
        <f t="shared" si="17"/>
        <v>0</v>
      </c>
      <c r="AK59" s="237">
        <f t="shared" si="17"/>
        <v>0</v>
      </c>
      <c r="AL59" s="237">
        <f t="shared" si="17"/>
        <v>0</v>
      </c>
      <c r="AM59" s="237">
        <f>AK59-AL59</f>
        <v>0</v>
      </c>
      <c r="AN59" s="331">
        <f>IF(Z56&lt;&gt;Z59,AG56,IF(E60&gt;G60,AG56-2000,AG56))</f>
        <v>10000</v>
      </c>
      <c r="AO59" s="331">
        <f>IF(Z57&lt;&gt;Z59,AG57,IF(E59&gt;G59,AG57-2000,AG57))</f>
        <v>10000</v>
      </c>
      <c r="AP59" s="331">
        <f>IF(Z58&lt;&gt;Z59,AG58,IF(E57&gt;G57,AG58-2000,AG58))</f>
        <v>10000</v>
      </c>
      <c r="AQ59" s="333"/>
      <c r="AR59" s="347">
        <f>AQ60</f>
        <v>30000</v>
      </c>
      <c r="AS59" s="332">
        <f>RANK(AR59,AR56:AR59,1)</f>
        <v>1</v>
      </c>
      <c r="AT59" s="237" t="str">
        <f t="shared" si="18"/>
        <v>Schweden</v>
      </c>
      <c r="AU59" s="237">
        <f t="shared" si="18"/>
        <v>0</v>
      </c>
      <c r="AV59" s="237">
        <f t="shared" si="18"/>
        <v>0</v>
      </c>
      <c r="AW59" s="237">
        <f t="shared" si="18"/>
        <v>0</v>
      </c>
      <c r="AX59" s="314"/>
      <c r="AY59" s="314"/>
      <c r="AZ59" s="314"/>
      <c r="BA59" s="352">
        <v>4</v>
      </c>
      <c r="BB59" s="353" t="e">
        <f>VLOOKUP(4,AS56:AT59,2,FALSE)</f>
        <v>#N/A</v>
      </c>
      <c r="BC59" s="354"/>
      <c r="BD59" s="355" t="e">
        <f>VLOOKUP(4,AS56:AW59,3,FALSE)</f>
        <v>#N/A</v>
      </c>
      <c r="BE59" s="355" t="e">
        <f>VLOOKUP(4,AS56:AW59,4,FALSE)</f>
        <v>#N/A</v>
      </c>
      <c r="BF59" s="330" t="s">
        <v>12</v>
      </c>
      <c r="BG59" s="355" t="e">
        <f>VLOOKUP(4,AS56:AW59,5,FALSE)</f>
        <v>#N/A</v>
      </c>
      <c r="BH59" s="314"/>
      <c r="BI59" s="315"/>
      <c r="BJ59" s="340">
        <f>IF(E59&gt;G59,IF(Spielplan!E59&gt;Spielplan!G59,Punktemodus!$B$3,0),0)</f>
        <v>0</v>
      </c>
      <c r="BK59" s="340">
        <f>IF(E59=G59,IF(Spielplan!E59=Spielplan!G59,Punktemodus!$B$3,0),0)</f>
        <v>10</v>
      </c>
      <c r="BL59" s="340">
        <f>IF(E59&lt;G59,IF(Spielplan!E59&lt;Spielplan!G59,Punktemodus!$B$3,0),0)</f>
        <v>0</v>
      </c>
      <c r="BM59" s="340">
        <f>IF(E59=Spielplan!E59,IF(G59=Spielplan!G59,Punktemodus!$B$5,0),0)</f>
        <v>3</v>
      </c>
      <c r="BN59" s="340">
        <f>IF(E59=Spielplan!E59,Punktemodus!$B$7,0)</f>
        <v>1</v>
      </c>
      <c r="BO59" s="340">
        <f>IF(G59=Spielplan!G59,Punktemodus!$B$7,0)</f>
        <v>1</v>
      </c>
      <c r="BP59" s="341">
        <f>IF(Spielplan!E59="",0,SUM(BJ59:BO59))</f>
        <v>0</v>
      </c>
      <c r="BQ59" s="315"/>
      <c r="BR59" s="521"/>
      <c r="BS59" s="254"/>
      <c r="BT59" s="254"/>
      <c r="BU59" s="254"/>
      <c r="BV59" s="254"/>
      <c r="BW59" s="254"/>
      <c r="BX59" s="410"/>
      <c r="BY59" s="405"/>
      <c r="BZ59" s="254"/>
      <c r="CA59" s="400" t="str">
        <f>Spielplan!$BS$23</f>
        <v/>
      </c>
      <c r="CB59" s="401"/>
      <c r="CC59" s="402">
        <f>Spielplan!$BU$23</f>
        <v>0</v>
      </c>
      <c r="CD59" s="406"/>
      <c r="CE59" s="404">
        <f>IF(CA59="",0,COUNTIF($CA$14:$CA$39,CA59)*(Punktemodus!$B$15))</f>
        <v>0</v>
      </c>
      <c r="CF59" s="254"/>
      <c r="CG59" s="254"/>
      <c r="CH59" s="254"/>
      <c r="CI59" s="254"/>
      <c r="CJ59" s="412"/>
      <c r="CK59" s="400" t="str">
        <f>Spielplan!$CC$23</f>
        <v/>
      </c>
      <c r="CL59" s="401"/>
      <c r="CM59" s="402">
        <f>Spielplan!$CE$23</f>
        <v>3</v>
      </c>
      <c r="CN59" s="406"/>
      <c r="CO59" s="404">
        <f>IF(CK59="",0,COUNTIF($CK$23:$CK$24,CK59)*(Punktemodus!$B$21))</f>
        <v>0</v>
      </c>
      <c r="CP59" s="254"/>
      <c r="CQ59" s="660" t="str">
        <f>Spielplan!$CI$23</f>
        <v/>
      </c>
      <c r="CR59" s="661"/>
      <c r="CS59" s="661"/>
      <c r="CT59" s="661"/>
      <c r="CU59" s="661"/>
      <c r="CV59" s="662"/>
      <c r="CW59" s="254"/>
    </row>
    <row r="60" spans="1:101" ht="18.75" customHeight="1" thickBot="1" x14ac:dyDescent="0.35">
      <c r="A60" s="314"/>
      <c r="B60" s="314"/>
      <c r="C60" s="413" t="str">
        <f>C56</f>
        <v>Polen</v>
      </c>
      <c r="D60" s="414"/>
      <c r="E60" s="329"/>
      <c r="F60" s="330"/>
      <c r="G60" s="329"/>
      <c r="H60" s="413" t="str">
        <f>H57</f>
        <v>Schweden</v>
      </c>
      <c r="I60" s="414"/>
      <c r="J60" s="314"/>
      <c r="K60" s="314" t="s">
        <v>81</v>
      </c>
      <c r="L60" s="314">
        <f t="shared" si="16"/>
        <v>0</v>
      </c>
      <c r="M60" s="314">
        <f>IF($E60="",0,IF($E60&gt;$G60,3,IF($E60=G60,1,0)))</f>
        <v>0</v>
      </c>
      <c r="N60" s="314"/>
      <c r="O60" s="314"/>
      <c r="P60" s="314">
        <f>IF($G60="",0,IF($E60&gt;$G60,0,IF($E60=$G60,1,3)))</f>
        <v>0</v>
      </c>
      <c r="Q60" s="314">
        <f>E60</f>
        <v>0</v>
      </c>
      <c r="R60" s="314"/>
      <c r="S60" s="314"/>
      <c r="T60" s="314">
        <f>G60</f>
        <v>0</v>
      </c>
      <c r="U60" s="314">
        <f>G60</f>
        <v>0</v>
      </c>
      <c r="V60" s="314"/>
      <c r="W60" s="314"/>
      <c r="X60" s="314">
        <f>E60</f>
        <v>0</v>
      </c>
      <c r="Y60" s="314"/>
      <c r="Z60" s="314"/>
      <c r="AA60" s="314"/>
      <c r="AB60" s="314"/>
      <c r="AC60" s="314"/>
      <c r="AD60" s="314"/>
      <c r="AE60" s="314"/>
      <c r="AF60" s="314"/>
      <c r="AG60" s="237"/>
      <c r="AH60" s="237"/>
      <c r="AI60" s="237"/>
      <c r="AJ60" s="237"/>
      <c r="AK60" s="237"/>
      <c r="AL60" s="237"/>
      <c r="AM60" s="237"/>
      <c r="AN60" s="356">
        <f>SUM(AN56:AN59)</f>
        <v>30000</v>
      </c>
      <c r="AO60" s="357">
        <f>SUM(AO56:AO59)</f>
        <v>30000</v>
      </c>
      <c r="AP60" s="357">
        <f>SUM(AP56:AP59)</f>
        <v>30000</v>
      </c>
      <c r="AQ60" s="357">
        <f>SUM(AQ56:AQ59)</f>
        <v>30000</v>
      </c>
      <c r="AR60" s="358"/>
      <c r="AS60" s="359"/>
      <c r="AT60" s="359"/>
      <c r="AU60" s="237"/>
      <c r="AV60" s="237"/>
      <c r="AW60" s="237"/>
      <c r="AX60" s="314"/>
      <c r="AY60" s="314"/>
      <c r="AZ60" s="314"/>
      <c r="BA60" s="314"/>
      <c r="BB60" s="314"/>
      <c r="BC60" s="314"/>
      <c r="BD60" s="314"/>
      <c r="BE60" s="314"/>
      <c r="BF60" s="314"/>
      <c r="BG60" s="314"/>
      <c r="BH60" s="314"/>
      <c r="BI60" s="314"/>
      <c r="BJ60" s="340">
        <f>IF(E60&gt;G60,IF(Spielplan!E60&gt;Spielplan!G60,Punktemodus!$B$3,0),0)</f>
        <v>0</v>
      </c>
      <c r="BK60" s="340">
        <f>IF(E60=G60,IF(Spielplan!E60=Spielplan!G60,Punktemodus!$B$3,0),0)</f>
        <v>10</v>
      </c>
      <c r="BL60" s="340">
        <f>IF(E60&lt;G60,IF(Spielplan!E60&lt;Spielplan!G60,Punktemodus!$B$3,0),0)</f>
        <v>0</v>
      </c>
      <c r="BM60" s="340">
        <f>IF(E60=Spielplan!E60,IF(G60=Spielplan!G60,Punktemodus!$B$5,0),0)</f>
        <v>3</v>
      </c>
      <c r="BN60" s="340">
        <f>IF(E60=Spielplan!E60,Punktemodus!$B$7,0)</f>
        <v>1</v>
      </c>
      <c r="BO60" s="340">
        <f>IF(G60=Spielplan!G60,Punktemodus!$B$7,0)</f>
        <v>1</v>
      </c>
      <c r="BP60" s="341">
        <f>IF(Spielplan!E60="",0,SUM(BJ60:BO60))</f>
        <v>0</v>
      </c>
      <c r="BQ60" s="314"/>
      <c r="BR60" s="521"/>
      <c r="BS60" s="374" t="str">
        <f>Spielplan!$BK$24</f>
        <v>1B</v>
      </c>
      <c r="BT60" s="400" t="str">
        <f>Spielplan!$BL$24</f>
        <v>Dänemark</v>
      </c>
      <c r="BU60" s="401"/>
      <c r="BV60" s="402">
        <f>Spielplan!$BN$24</f>
        <v>0</v>
      </c>
      <c r="BW60" s="403"/>
      <c r="BX60" s="404">
        <f>COUNTIF($BT$12:$BT$41,BT60)*(Punktemodus!$B$11)</f>
        <v>10</v>
      </c>
      <c r="BY60" s="405"/>
      <c r="BZ60" s="254"/>
      <c r="CA60" s="254"/>
      <c r="CB60" s="254"/>
      <c r="CC60" s="254"/>
      <c r="CD60" s="254"/>
      <c r="CE60" s="412"/>
      <c r="CF60" s="254"/>
      <c r="CG60" s="254"/>
      <c r="CH60" s="254"/>
      <c r="CI60" s="254"/>
      <c r="CJ60" s="412"/>
      <c r="CK60" s="400" t="str">
        <f>Spielplan!$CC$24</f>
        <v/>
      </c>
      <c r="CL60" s="401"/>
      <c r="CM60" s="402">
        <f>Spielplan!$CE$24</f>
        <v>0</v>
      </c>
      <c r="CN60" s="406"/>
      <c r="CO60" s="404">
        <f>IF(CK60="",0,COUNTIF($CK$23:$CK$24,CK60)*(Punktemodus!$B$21))</f>
        <v>0</v>
      </c>
      <c r="CP60" s="254"/>
      <c r="CQ60" s="663"/>
      <c r="CR60" s="664"/>
      <c r="CS60" s="664"/>
      <c r="CT60" s="664"/>
      <c r="CU60" s="664"/>
      <c r="CV60" s="665"/>
      <c r="CW60" s="254"/>
    </row>
    <row r="61" spans="1:101" ht="18.75" customHeight="1" thickBot="1" x14ac:dyDescent="0.35">
      <c r="A61" s="314"/>
      <c r="B61" s="314"/>
      <c r="C61" s="420" t="str">
        <f>H56</f>
        <v>Schottland</v>
      </c>
      <c r="D61" s="421"/>
      <c r="E61" s="329"/>
      <c r="F61" s="330"/>
      <c r="G61" s="329"/>
      <c r="H61" s="420" t="str">
        <f>C57</f>
        <v>Spanien</v>
      </c>
      <c r="I61" s="421"/>
      <c r="J61" s="314"/>
      <c r="K61" s="314" t="s">
        <v>81</v>
      </c>
      <c r="L61" s="314">
        <f t="shared" si="16"/>
        <v>0</v>
      </c>
      <c r="M61" s="314"/>
      <c r="N61" s="314">
        <f>IF($E61="",0,IF($E61&gt;$G61,3,IF($E61=$G61,1,0)))</f>
        <v>0</v>
      </c>
      <c r="O61" s="314">
        <f>IF($G61="",0,IF($E61&gt;$G61,0,IF($E61=$G61,1,3)))</f>
        <v>0</v>
      </c>
      <c r="P61" s="314"/>
      <c r="Q61" s="314"/>
      <c r="R61" s="314">
        <f>E61</f>
        <v>0</v>
      </c>
      <c r="S61" s="314">
        <f>G61</f>
        <v>0</v>
      </c>
      <c r="T61" s="314"/>
      <c r="U61" s="314"/>
      <c r="V61" s="314">
        <f>G61</f>
        <v>0</v>
      </c>
      <c r="W61" s="314">
        <f>E61</f>
        <v>0</v>
      </c>
      <c r="X61" s="314"/>
      <c r="Y61" s="314"/>
      <c r="Z61" s="314" t="s">
        <v>30</v>
      </c>
      <c r="AA61" s="314"/>
      <c r="AB61" s="314"/>
      <c r="AC61" s="314"/>
      <c r="AD61" s="314"/>
      <c r="AE61" s="314"/>
      <c r="AF61" s="314"/>
      <c r="AG61" s="237" t="b">
        <f>OR(AG56=AG57,AG56=AG58,AG56=AG59,AG57=AG58,AG57=AG59,AG58=AG59)</f>
        <v>1</v>
      </c>
      <c r="AH61" s="237"/>
      <c r="AI61" s="237"/>
      <c r="AJ61" s="237"/>
      <c r="AK61" s="237"/>
      <c r="AL61" s="237"/>
      <c r="AM61" s="237"/>
      <c r="AN61" s="237" t="s">
        <v>34</v>
      </c>
      <c r="AO61" s="237"/>
      <c r="AP61" s="237"/>
      <c r="AQ61" s="237"/>
      <c r="AR61" s="237" t="b">
        <f>OR(AR56=AR57,AR56=AR58,AR56=AR59,AR57=AR58,AR57=AR59,AR58=AR59)</f>
        <v>1</v>
      </c>
      <c r="AS61" s="237"/>
      <c r="AT61" s="237"/>
      <c r="AU61" s="237"/>
      <c r="AV61" s="237"/>
      <c r="AW61" s="237"/>
      <c r="AX61" s="314"/>
      <c r="AY61" s="314"/>
      <c r="AZ61" s="314"/>
      <c r="BA61" s="314"/>
      <c r="BB61" s="314"/>
      <c r="BC61" s="314"/>
      <c r="BD61" s="314"/>
      <c r="BE61" s="314"/>
      <c r="BF61" s="314"/>
      <c r="BG61" s="314"/>
      <c r="BH61" s="314"/>
      <c r="BI61" s="314"/>
      <c r="BJ61" s="340">
        <f>IF(E61&gt;G61,IF(Spielplan!E61&gt;Spielplan!G61,Punktemodus!$B$3,0),0)</f>
        <v>0</v>
      </c>
      <c r="BK61" s="340">
        <f>IF(E61=G61,IF(Spielplan!E61=Spielplan!G61,Punktemodus!$B$3,0),0)</f>
        <v>10</v>
      </c>
      <c r="BL61" s="340">
        <f>IF(E61&lt;G61,IF(Spielplan!E61&lt;Spielplan!G61,Punktemodus!$B$3,0),0)</f>
        <v>0</v>
      </c>
      <c r="BM61" s="340">
        <f>IF(E61=Spielplan!E61,IF(G61=Spielplan!G61,Punktemodus!$B$5,0),0)</f>
        <v>3</v>
      </c>
      <c r="BN61" s="340">
        <f>IF(E61=Spielplan!E61,Punktemodus!$B$7,0)</f>
        <v>1</v>
      </c>
      <c r="BO61" s="340">
        <f>IF(G61=Spielplan!G61,Punktemodus!$B$7,0)</f>
        <v>1</v>
      </c>
      <c r="BP61" s="341">
        <f>IF(Spielplan!E61="",0,SUM(BJ61:BO61))</f>
        <v>0</v>
      </c>
      <c r="BQ61" s="314"/>
      <c r="BR61" s="521"/>
      <c r="BS61" s="375" t="e">
        <f>Spielplan!$BK$25</f>
        <v>#N/A</v>
      </c>
      <c r="BT61" s="400" t="e">
        <f>Spielplan!$BL$25</f>
        <v>#N/A</v>
      </c>
      <c r="BU61" s="401"/>
      <c r="BV61" s="402">
        <f>Spielplan!$BN$25</f>
        <v>0</v>
      </c>
      <c r="BW61" s="406"/>
      <c r="BX61" s="404">
        <f>COUNTIF($BT$12:$BT$41,BT61)*(Punktemodus!$B$11)</f>
        <v>100</v>
      </c>
      <c r="BY61" s="405"/>
      <c r="BZ61" s="254"/>
      <c r="CA61" s="254"/>
      <c r="CB61" s="254"/>
      <c r="CC61" s="254"/>
      <c r="CD61" s="254"/>
      <c r="CE61" s="412"/>
      <c r="CF61" s="254"/>
      <c r="CG61" s="254"/>
      <c r="CH61" s="254"/>
      <c r="CI61" s="254"/>
      <c r="CJ61" s="412"/>
      <c r="CK61" s="254"/>
      <c r="CL61" s="254"/>
      <c r="CM61" s="254"/>
      <c r="CN61" s="254"/>
      <c r="CO61" s="254"/>
      <c r="CP61" s="254"/>
      <c r="CQ61" s="254"/>
      <c r="CR61" s="398"/>
      <c r="CS61" s="254"/>
      <c r="CT61" s="254"/>
      <c r="CU61" s="254"/>
      <c r="CV61" s="254"/>
      <c r="CW61" s="254"/>
    </row>
    <row r="62" spans="1:101" ht="18.75" customHeight="1" thickBot="1" x14ac:dyDescent="0.35">
      <c r="A62" s="314"/>
      <c r="B62" s="314"/>
      <c r="C62" s="362" t="str">
        <f>IF(G61="","",IF(AR61=TRUE,"Achtung: So tippen, dass es eine eindeutige Tabelle gibt!",""))</f>
        <v/>
      </c>
      <c r="D62" s="314"/>
      <c r="E62" s="315"/>
      <c r="F62" s="314"/>
      <c r="G62" s="315"/>
      <c r="H62" s="314"/>
      <c r="I62" s="314"/>
      <c r="J62" s="314"/>
      <c r="K62" s="314"/>
      <c r="L62" s="314"/>
      <c r="M62" s="314">
        <f t="shared" ref="M62:X62" si="19">SUM(M56:M61)</f>
        <v>0</v>
      </c>
      <c r="N62" s="314">
        <f t="shared" si="19"/>
        <v>0</v>
      </c>
      <c r="O62" s="314">
        <f t="shared" si="19"/>
        <v>0</v>
      </c>
      <c r="P62" s="314">
        <f t="shared" si="19"/>
        <v>0</v>
      </c>
      <c r="Q62" s="314">
        <f t="shared" si="19"/>
        <v>0</v>
      </c>
      <c r="R62" s="314">
        <f t="shared" si="19"/>
        <v>0</v>
      </c>
      <c r="S62" s="314">
        <f t="shared" si="19"/>
        <v>0</v>
      </c>
      <c r="T62" s="314">
        <f t="shared" si="19"/>
        <v>0</v>
      </c>
      <c r="U62" s="314">
        <f t="shared" si="19"/>
        <v>0</v>
      </c>
      <c r="V62" s="314">
        <f t="shared" si="19"/>
        <v>0</v>
      </c>
      <c r="W62" s="314">
        <f t="shared" si="19"/>
        <v>0</v>
      </c>
      <c r="X62" s="314">
        <f t="shared" si="19"/>
        <v>0</v>
      </c>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2"/>
      <c r="BK62" s="312"/>
      <c r="BL62" s="312"/>
      <c r="BM62" s="312"/>
      <c r="BN62" s="312"/>
      <c r="BO62" s="312"/>
      <c r="BP62" s="363">
        <f>SUM(BP56:BP61)</f>
        <v>0</v>
      </c>
      <c r="BQ62" s="314"/>
      <c r="BR62" s="521"/>
      <c r="BS62" s="407"/>
      <c r="BT62" s="254"/>
      <c r="BU62" s="254"/>
      <c r="BV62" s="254"/>
      <c r="BW62" s="254"/>
      <c r="BX62" s="410"/>
      <c r="BY62" s="405"/>
      <c r="BZ62" s="254"/>
      <c r="CA62" s="254"/>
      <c r="CB62" s="254"/>
      <c r="CC62" s="254"/>
      <c r="CD62" s="254"/>
      <c r="CE62" s="412"/>
      <c r="CF62" s="254"/>
      <c r="CG62" s="254"/>
      <c r="CH62" s="254"/>
      <c r="CI62" s="254"/>
      <c r="CJ62" s="412"/>
      <c r="CK62" s="254"/>
      <c r="CL62" s="254"/>
      <c r="CM62" s="254"/>
      <c r="CN62" s="254"/>
      <c r="CO62" s="254"/>
      <c r="CP62" s="254"/>
      <c r="CQ62" s="254"/>
      <c r="CR62" s="398"/>
      <c r="CS62" s="254"/>
      <c r="CT62" s="254"/>
      <c r="CU62" s="254"/>
      <c r="CV62" s="254"/>
      <c r="CW62" s="254"/>
    </row>
    <row r="63" spans="1:101" ht="18.75" customHeight="1" thickBot="1" x14ac:dyDescent="0.35">
      <c r="A63" s="314"/>
      <c r="B63" s="314"/>
      <c r="C63" s="314"/>
      <c r="D63" s="314"/>
      <c r="E63" s="315"/>
      <c r="F63" s="314"/>
      <c r="G63" s="315"/>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2"/>
      <c r="BK63" s="312"/>
      <c r="BL63" s="312"/>
      <c r="BM63" s="312"/>
      <c r="BN63" s="312"/>
      <c r="BO63" s="312"/>
      <c r="BP63" s="364"/>
      <c r="BQ63" s="314"/>
      <c r="BR63" s="521"/>
      <c r="BS63" s="254"/>
      <c r="BT63" s="254"/>
      <c r="BU63" s="254"/>
      <c r="BV63" s="254"/>
      <c r="BW63" s="254"/>
      <c r="BX63" s="410"/>
      <c r="BY63" s="405"/>
      <c r="BZ63" s="254"/>
      <c r="CA63" s="254"/>
      <c r="CB63" s="254"/>
      <c r="CC63" s="254"/>
      <c r="CD63" s="254"/>
      <c r="CE63" s="412"/>
      <c r="CF63" s="254"/>
      <c r="CG63" s="254"/>
      <c r="CH63" s="254"/>
      <c r="CI63" s="254"/>
      <c r="CJ63" s="412"/>
      <c r="CK63" s="254"/>
      <c r="CL63" s="254"/>
      <c r="CM63" s="254"/>
      <c r="CN63" s="254"/>
      <c r="CO63" s="254"/>
      <c r="CP63" s="254"/>
      <c r="CQ63" s="254"/>
      <c r="CR63" s="398"/>
      <c r="CS63" s="254"/>
      <c r="CT63" s="254"/>
      <c r="CU63" s="254"/>
      <c r="CV63" s="254"/>
      <c r="CW63" s="254"/>
    </row>
    <row r="64" spans="1:101" ht="18.75" customHeight="1" thickBot="1" x14ac:dyDescent="0.35">
      <c r="A64" s="314"/>
      <c r="B64" s="314"/>
      <c r="C64" s="314"/>
      <c r="D64" s="314"/>
      <c r="E64" s="315"/>
      <c r="F64" s="314"/>
      <c r="G64" s="315"/>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2"/>
      <c r="BK64" s="312"/>
      <c r="BL64" s="312"/>
      <c r="BM64" s="312"/>
      <c r="BN64" s="312"/>
      <c r="BO64" s="312"/>
      <c r="BP64" s="364"/>
      <c r="BQ64" s="314"/>
      <c r="BR64" s="521"/>
      <c r="BS64" s="348" t="str">
        <f>Spielplan!$BK$28</f>
        <v>2D</v>
      </c>
      <c r="BT64" s="400" t="e">
        <f>Spielplan!$BL$28</f>
        <v>#N/A</v>
      </c>
      <c r="BU64" s="401"/>
      <c r="BV64" s="402">
        <f>Spielplan!$BN$28</f>
        <v>0</v>
      </c>
      <c r="BW64" s="403"/>
      <c r="BX64" s="404">
        <f>COUNTIF($BT$12:$BT$41,BT64)*(Punktemodus!$B$11)</f>
        <v>100</v>
      </c>
      <c r="BY64" s="405"/>
      <c r="BZ64" s="254"/>
      <c r="CA64" s="254"/>
      <c r="CB64" s="254"/>
      <c r="CC64" s="254"/>
      <c r="CD64" s="254"/>
      <c r="CE64" s="412"/>
      <c r="CF64" s="254"/>
      <c r="CG64" s="254"/>
      <c r="CH64" s="254"/>
      <c r="CI64" s="254"/>
      <c r="CJ64" s="412"/>
      <c r="CK64" s="254"/>
      <c r="CL64" s="254"/>
      <c r="CM64" s="254"/>
      <c r="CN64" s="254"/>
      <c r="CO64" s="254"/>
      <c r="CP64" s="254"/>
      <c r="CQ64" s="254"/>
      <c r="CR64" s="398"/>
      <c r="CS64" s="254"/>
      <c r="CT64" s="254"/>
      <c r="CU64" s="254"/>
      <c r="CV64" s="254"/>
      <c r="CW64" s="254"/>
    </row>
    <row r="65" spans="1:101" ht="18.75" customHeight="1" thickBot="1" x14ac:dyDescent="0.35">
      <c r="A65" s="314"/>
      <c r="B65" s="314"/>
      <c r="C65" s="422" t="s">
        <v>76</v>
      </c>
      <c r="D65" s="423"/>
      <c r="E65" s="315"/>
      <c r="F65" s="314"/>
      <c r="G65" s="315"/>
      <c r="H65" s="314"/>
      <c r="I65" s="314"/>
      <c r="J65" s="314"/>
      <c r="K65" s="314"/>
      <c r="L65" s="314"/>
      <c r="M65" s="314" t="s">
        <v>4</v>
      </c>
      <c r="N65" s="314"/>
      <c r="O65" s="314"/>
      <c r="P65" s="314"/>
      <c r="Q65" s="314" t="s">
        <v>6</v>
      </c>
      <c r="R65" s="314"/>
      <c r="S65" s="314"/>
      <c r="T65" s="314"/>
      <c r="U65" s="314" t="s">
        <v>7</v>
      </c>
      <c r="V65" s="314"/>
      <c r="W65" s="314"/>
      <c r="X65" s="314"/>
      <c r="Y65" s="314"/>
      <c r="Z65" s="314" t="s">
        <v>4</v>
      </c>
      <c r="AA65" s="314" t="s">
        <v>5</v>
      </c>
      <c r="AB65" s="314"/>
      <c r="AC65" s="314"/>
      <c r="AD65" s="314" t="s">
        <v>9</v>
      </c>
      <c r="AE65" s="314"/>
      <c r="AF65" s="314"/>
      <c r="AG65" s="237"/>
      <c r="AH65" s="237" t="s">
        <v>342</v>
      </c>
      <c r="AI65" s="237"/>
      <c r="AJ65" s="237"/>
      <c r="AK65" s="237"/>
      <c r="AL65" s="237"/>
      <c r="AM65" s="237"/>
      <c r="AN65" s="237" t="s">
        <v>35</v>
      </c>
      <c r="AO65" s="237"/>
      <c r="AP65" s="237"/>
      <c r="AQ65" s="237"/>
      <c r="AR65" s="237"/>
      <c r="AS65" s="237" t="s">
        <v>343</v>
      </c>
      <c r="AT65" s="237"/>
      <c r="AU65" s="237"/>
      <c r="AV65" s="237"/>
      <c r="AW65" s="237"/>
      <c r="AX65" s="314"/>
      <c r="AY65" s="314"/>
      <c r="AZ65" s="314"/>
      <c r="BA65" s="314"/>
      <c r="BB65" s="323" t="s">
        <v>10</v>
      </c>
      <c r="BC65" s="314"/>
      <c r="BD65" s="324" t="s">
        <v>4</v>
      </c>
      <c r="BE65" s="314"/>
      <c r="BF65" s="325" t="s">
        <v>5</v>
      </c>
      <c r="BG65" s="314"/>
      <c r="BH65" s="314"/>
      <c r="BI65" s="315"/>
      <c r="BJ65" s="312"/>
      <c r="BK65" s="312"/>
      <c r="BL65" s="312"/>
      <c r="BM65" s="312"/>
      <c r="BN65" s="312"/>
      <c r="BO65" s="312"/>
      <c r="BP65" s="364"/>
      <c r="BQ65" s="315"/>
      <c r="BR65" s="521"/>
      <c r="BS65" s="361" t="str">
        <f>Spielplan!$BK$29</f>
        <v>2E</v>
      </c>
      <c r="BT65" s="400" t="e">
        <f>Spielplan!$BL$29</f>
        <v>#N/A</v>
      </c>
      <c r="BU65" s="401"/>
      <c r="BV65" s="402">
        <f>Spielplan!$BN$29</f>
        <v>0</v>
      </c>
      <c r="BW65" s="406"/>
      <c r="BX65" s="404">
        <f>COUNTIF($BT$12:$BT$41,BT65)*(Punktemodus!$B$11)</f>
        <v>100</v>
      </c>
      <c r="BY65" s="405"/>
      <c r="BZ65" s="254"/>
      <c r="CA65" s="254"/>
      <c r="CB65" s="254"/>
      <c r="CC65" s="254"/>
      <c r="CD65" s="254"/>
      <c r="CE65" s="412"/>
      <c r="CF65" s="254"/>
      <c r="CG65" s="254"/>
      <c r="CH65" s="254"/>
      <c r="CI65" s="254"/>
      <c r="CJ65" s="412"/>
      <c r="CK65" s="254"/>
      <c r="CL65" s="254"/>
      <c r="CM65" s="254"/>
      <c r="CN65" s="254"/>
      <c r="CO65" s="254"/>
      <c r="CP65" s="254"/>
      <c r="CQ65" s="254"/>
      <c r="CR65" s="398"/>
      <c r="CS65" s="254"/>
      <c r="CT65" s="254"/>
      <c r="CU65" s="254"/>
      <c r="CV65" s="254"/>
      <c r="CW65" s="254"/>
    </row>
    <row r="66" spans="1:101" ht="18.75" customHeight="1" thickBot="1" x14ac:dyDescent="0.35">
      <c r="A66" s="314"/>
      <c r="B66" s="314"/>
      <c r="C66" s="314"/>
      <c r="D66" s="314"/>
      <c r="E66" s="315"/>
      <c r="F66" s="314"/>
      <c r="G66" s="315"/>
      <c r="H66" s="314"/>
      <c r="I66" s="314"/>
      <c r="J66" s="314"/>
      <c r="K66" s="314"/>
      <c r="L66" s="314"/>
      <c r="M66" s="314" t="s">
        <v>0</v>
      </c>
      <c r="N66" s="314" t="s">
        <v>1</v>
      </c>
      <c r="O66" s="314" t="s">
        <v>2</v>
      </c>
      <c r="P66" s="314" t="s">
        <v>3</v>
      </c>
      <c r="Q66" s="314" t="s">
        <v>0</v>
      </c>
      <c r="R66" s="314" t="s">
        <v>1</v>
      </c>
      <c r="S66" s="314" t="s">
        <v>2</v>
      </c>
      <c r="T66" s="314" t="s">
        <v>3</v>
      </c>
      <c r="U66" s="314" t="s">
        <v>0</v>
      </c>
      <c r="V66" s="314" t="s">
        <v>1</v>
      </c>
      <c r="W66" s="314" t="s">
        <v>2</v>
      </c>
      <c r="X66" s="314" t="s">
        <v>3</v>
      </c>
      <c r="Y66" s="314"/>
      <c r="Z66" s="314" t="s">
        <v>8</v>
      </c>
      <c r="AA66" s="314"/>
      <c r="AB66" s="314"/>
      <c r="AC66" s="314"/>
      <c r="AD66" s="314"/>
      <c r="AE66" s="314"/>
      <c r="AF66" s="314"/>
      <c r="AG66" s="237"/>
      <c r="AH66" s="237" t="s">
        <v>31</v>
      </c>
      <c r="AI66" s="237"/>
      <c r="AJ66" s="237"/>
      <c r="AK66" s="237"/>
      <c r="AL66" s="237"/>
      <c r="AM66" s="237"/>
      <c r="AN66" s="237" t="str">
        <f>AI67</f>
        <v>Georgien</v>
      </c>
      <c r="AO66" s="237" t="str">
        <f>AI68</f>
        <v>Portugal</v>
      </c>
      <c r="AP66" s="237" t="str">
        <f>AI69</f>
        <v>Frankreich</v>
      </c>
      <c r="AQ66" s="237" t="str">
        <f>AI70</f>
        <v>Deutschland</v>
      </c>
      <c r="AR66" s="237"/>
      <c r="AS66" s="237" t="s">
        <v>31</v>
      </c>
      <c r="AT66" s="237"/>
      <c r="AU66" s="237"/>
      <c r="AV66" s="237"/>
      <c r="AW66" s="237"/>
      <c r="AX66" s="314"/>
      <c r="AY66" s="314"/>
      <c r="AZ66" s="314"/>
      <c r="BA66" s="314"/>
      <c r="BB66" s="314"/>
      <c r="BC66" s="314"/>
      <c r="BD66" s="314"/>
      <c r="BE66" s="314"/>
      <c r="BF66" s="314"/>
      <c r="BG66" s="314"/>
      <c r="BH66" s="314"/>
      <c r="BI66" s="315"/>
      <c r="BJ66" s="340"/>
      <c r="BK66" s="340"/>
      <c r="BL66" s="340"/>
      <c r="BM66" s="340"/>
      <c r="BN66" s="340"/>
      <c r="BO66" s="340"/>
      <c r="BP66" s="341"/>
      <c r="BQ66" s="315"/>
      <c r="BR66" s="521"/>
      <c r="BS66" s="407"/>
      <c r="BT66" s="254"/>
      <c r="BU66" s="254"/>
      <c r="BV66" s="254"/>
      <c r="BW66" s="254"/>
      <c r="BX66" s="410"/>
      <c r="BY66" s="405"/>
      <c r="BZ66" s="254"/>
      <c r="CA66" s="400" t="str">
        <f>Spielplan!$BS$30</f>
        <v/>
      </c>
      <c r="CB66" s="401"/>
      <c r="CC66" s="402">
        <f>Spielplan!$BU$30</f>
        <v>0</v>
      </c>
      <c r="CD66" s="403"/>
      <c r="CE66" s="404">
        <f>IF(CA66="",0,COUNTIF($CA$14:$CA$39,CA66)*(Punktemodus!$B$15))</f>
        <v>0</v>
      </c>
      <c r="CF66" s="254"/>
      <c r="CG66" s="254"/>
      <c r="CH66" s="254"/>
      <c r="CI66" s="254"/>
      <c r="CJ66" s="412"/>
      <c r="CK66" s="254"/>
      <c r="CL66" s="254"/>
      <c r="CM66" s="254"/>
      <c r="CN66" s="254"/>
      <c r="CO66" s="254"/>
      <c r="CP66" s="254"/>
      <c r="CQ66" s="254"/>
      <c r="CR66" s="398"/>
      <c r="CS66" s="254"/>
      <c r="CT66" s="254"/>
      <c r="CU66" s="254"/>
      <c r="CV66" s="254"/>
      <c r="CW66" s="254"/>
    </row>
    <row r="67" spans="1:101" ht="18.75" customHeight="1" thickBot="1" x14ac:dyDescent="0.35">
      <c r="A67" s="314"/>
      <c r="B67" s="314"/>
      <c r="C67" s="422" t="str">
        <f>Spielplan!$C$67</f>
        <v>Georgien</v>
      </c>
      <c r="D67" s="423"/>
      <c r="E67" s="329"/>
      <c r="F67" s="330"/>
      <c r="G67" s="329"/>
      <c r="H67" s="422" t="str">
        <f>Spielplan!$H$67</f>
        <v>Portugal</v>
      </c>
      <c r="I67" s="423"/>
      <c r="J67" s="314"/>
      <c r="K67" s="314" t="s">
        <v>82</v>
      </c>
      <c r="L67" s="314">
        <f t="shared" ref="L67:L72" si="20">IF(E67-G67&gt;0,1,IF(G67=E67,0,-1))</f>
        <v>0</v>
      </c>
      <c r="M67" s="314">
        <f>IF($E67="",0,IF($E67&gt;$G67,3,IF($E67=G67,1,0)))</f>
        <v>0</v>
      </c>
      <c r="N67" s="314">
        <f>IF($G67="",0,IF($E67&gt;$G67,0,IF($E67=G67,1,3)))</f>
        <v>0</v>
      </c>
      <c r="O67" s="314"/>
      <c r="P67" s="314"/>
      <c r="Q67" s="314">
        <f>E67</f>
        <v>0</v>
      </c>
      <c r="R67" s="314">
        <f>G67</f>
        <v>0</v>
      </c>
      <c r="S67" s="314"/>
      <c r="T67" s="314"/>
      <c r="U67" s="314">
        <f>G67</f>
        <v>0</v>
      </c>
      <c r="V67" s="314">
        <f>E67</f>
        <v>0</v>
      </c>
      <c r="W67" s="314"/>
      <c r="X67" s="314"/>
      <c r="Y67" s="314"/>
      <c r="Z67" s="314">
        <f>M73</f>
        <v>0</v>
      </c>
      <c r="AA67" s="314">
        <f>Q73</f>
        <v>0</v>
      </c>
      <c r="AB67" s="314">
        <f>U73</f>
        <v>0</v>
      </c>
      <c r="AC67" s="314">
        <f>AA67-AB67</f>
        <v>0</v>
      </c>
      <c r="AD67" s="314">
        <f>IF(Z67&gt;Z68,-1,0)</f>
        <v>0</v>
      </c>
      <c r="AE67" s="314">
        <f>IF(Z67&gt;Z69,-1,0)</f>
        <v>0</v>
      </c>
      <c r="AF67" s="314">
        <f>IF(Z67&gt;Z70,-1,0)</f>
        <v>0</v>
      </c>
      <c r="AG67" s="331">
        <f>10000-(AJ67*1000+AM67*10+AK67)</f>
        <v>10000</v>
      </c>
      <c r="AH67" s="332">
        <f>RANK(AG67,AG67:AG70,1)</f>
        <v>1</v>
      </c>
      <c r="AI67" s="237" t="str">
        <f>C67</f>
        <v>Georgien</v>
      </c>
      <c r="AJ67" s="237">
        <f t="shared" ref="AJ67:AL70" si="21">Z67</f>
        <v>0</v>
      </c>
      <c r="AK67" s="237">
        <f t="shared" si="21"/>
        <v>0</v>
      </c>
      <c r="AL67" s="237">
        <f t="shared" si="21"/>
        <v>0</v>
      </c>
      <c r="AM67" s="237">
        <f>AK67-AL67</f>
        <v>0</v>
      </c>
      <c r="AN67" s="333"/>
      <c r="AO67" s="331">
        <f>IF(Z68&lt;&gt;Z67,AG68,IF(G67&gt;E67,AG68-2000,AG68))</f>
        <v>10000</v>
      </c>
      <c r="AP67" s="331">
        <f>IF(Z69&lt;&gt;Z67,AG69,IF(G69&gt;E69,AG69-2000,AG69))</f>
        <v>10000</v>
      </c>
      <c r="AQ67" s="331">
        <f>IF(Z70&lt;&gt;Z67,AG70,IF(G71&gt;E71,AG70-2000,AG70))</f>
        <v>10000</v>
      </c>
      <c r="AR67" s="334">
        <f>AN71</f>
        <v>30000</v>
      </c>
      <c r="AS67" s="332">
        <f>RANK(AR67,AR67:AR70,1)</f>
        <v>1</v>
      </c>
      <c r="AT67" s="237" t="str">
        <f t="shared" ref="AT67:AW70" si="22">AI67</f>
        <v>Georgien</v>
      </c>
      <c r="AU67" s="237">
        <f t="shared" si="22"/>
        <v>0</v>
      </c>
      <c r="AV67" s="237">
        <f t="shared" si="22"/>
        <v>0</v>
      </c>
      <c r="AW67" s="237">
        <f t="shared" si="22"/>
        <v>0</v>
      </c>
      <c r="AX67" s="314"/>
      <c r="AY67" s="314"/>
      <c r="AZ67" s="314"/>
      <c r="BA67" s="424">
        <v>1</v>
      </c>
      <c r="BB67" s="422" t="str">
        <f>VLOOKUP(1,AS67:AT70,2,FALSE)</f>
        <v>Georgien</v>
      </c>
      <c r="BC67" s="423"/>
      <c r="BD67" s="425">
        <f>VLOOKUP(1,AS67:AW70,3,FALSE)</f>
        <v>0</v>
      </c>
      <c r="BE67" s="426">
        <f>VLOOKUP(1,AS67:AW70,4,FALSE)</f>
        <v>0</v>
      </c>
      <c r="BF67" s="330" t="s">
        <v>12</v>
      </c>
      <c r="BG67" s="426">
        <f>VLOOKUP(1,AS67:AW70,5,FALSE)</f>
        <v>0</v>
      </c>
      <c r="BH67" s="427" t="s">
        <v>91</v>
      </c>
      <c r="BI67" s="315"/>
      <c r="BJ67" s="340">
        <f>IF(E67&gt;G67,IF(Spielplan!E67&gt;Spielplan!G67,Punktemodus!$B$3,0),0)</f>
        <v>0</v>
      </c>
      <c r="BK67" s="340">
        <f>IF(E67=G67,IF(Spielplan!E67=Spielplan!G67,Punktemodus!$B$3,0),0)</f>
        <v>10</v>
      </c>
      <c r="BL67" s="340">
        <f>IF(E67&lt;G67,IF(Spielplan!E67&lt;Spielplan!G67,Punktemodus!$B$3,0),0)</f>
        <v>0</v>
      </c>
      <c r="BM67" s="340">
        <f>IF(E67=Spielplan!E67,IF(G67=Spielplan!G67,Punktemodus!$B$5,0),0)</f>
        <v>3</v>
      </c>
      <c r="BN67" s="340">
        <f>IF(E67=Spielplan!E67,Punktemodus!$B$7,0)</f>
        <v>1</v>
      </c>
      <c r="BO67" s="340">
        <f>IF(G67=Spielplan!G67,Punktemodus!$B$7,0)</f>
        <v>1</v>
      </c>
      <c r="BP67" s="341">
        <f>IF(Spielplan!E67="",0,SUM(BJ67:BO67))</f>
        <v>0</v>
      </c>
      <c r="BQ67" s="315"/>
      <c r="BR67" s="521"/>
      <c r="BS67" s="254"/>
      <c r="BT67" s="254"/>
      <c r="BU67" s="254"/>
      <c r="BV67" s="254"/>
      <c r="BW67" s="254"/>
      <c r="BX67" s="410"/>
      <c r="BY67" s="405"/>
      <c r="BZ67" s="254"/>
      <c r="CA67" s="400" t="str">
        <f>Spielplan!$BS$31</f>
        <v/>
      </c>
      <c r="CB67" s="401"/>
      <c r="CC67" s="402">
        <f>Spielplan!$BU$31</f>
        <v>0</v>
      </c>
      <c r="CD67" s="406"/>
      <c r="CE67" s="404">
        <f>IF(CA67="",0,COUNTIF($CA$14:$CA$39,CA67)*(Punktemodus!$B$15))</f>
        <v>0</v>
      </c>
      <c r="CF67" s="254"/>
      <c r="CG67" s="254"/>
      <c r="CH67" s="254"/>
      <c r="CI67" s="254"/>
      <c r="CJ67" s="412"/>
      <c r="CK67" s="254"/>
      <c r="CL67" s="254"/>
      <c r="CM67" s="254"/>
      <c r="CN67" s="254"/>
      <c r="CO67" s="254"/>
      <c r="CP67" s="254"/>
      <c r="CQ67" s="254"/>
      <c r="CR67" s="398"/>
      <c r="CS67" s="254"/>
      <c r="CT67" s="254"/>
      <c r="CU67" s="254"/>
      <c r="CV67" s="254"/>
      <c r="CW67" s="254"/>
    </row>
    <row r="68" spans="1:101" ht="18.75" customHeight="1" thickBot="1" x14ac:dyDescent="0.35">
      <c r="A68" s="314"/>
      <c r="B68" s="314"/>
      <c r="C68" s="428" t="str">
        <f>Spielplan!$C$68</f>
        <v>Frankreich</v>
      </c>
      <c r="D68" s="429"/>
      <c r="E68" s="329"/>
      <c r="F68" s="330"/>
      <c r="G68" s="329"/>
      <c r="H68" s="428" t="str">
        <f>Spielplan!$H$68</f>
        <v>Deutschland</v>
      </c>
      <c r="I68" s="429"/>
      <c r="J68" s="314"/>
      <c r="K68" s="314" t="s">
        <v>83</v>
      </c>
      <c r="L68" s="314">
        <f t="shared" si="20"/>
        <v>0</v>
      </c>
      <c r="M68" s="314"/>
      <c r="N68" s="314"/>
      <c r="O68" s="314">
        <f>IF($E68="",0,IF($E68&gt;$G68,3,IF($E68=$G68,1,0)))</f>
        <v>0</v>
      </c>
      <c r="P68" s="314">
        <f>IF($G68="",0,IF($E68&gt;$G68,0,IF($E68=$G68,1,3)))</f>
        <v>0</v>
      </c>
      <c r="Q68" s="314"/>
      <c r="R68" s="314"/>
      <c r="S68" s="314">
        <f>E68</f>
        <v>0</v>
      </c>
      <c r="T68" s="314">
        <f>G68</f>
        <v>0</v>
      </c>
      <c r="U68" s="314"/>
      <c r="V68" s="314"/>
      <c r="W68" s="314">
        <f>G68</f>
        <v>0</v>
      </c>
      <c r="X68" s="314">
        <f>E68</f>
        <v>0</v>
      </c>
      <c r="Y68" s="314"/>
      <c r="Z68" s="314">
        <f>N73</f>
        <v>0</v>
      </c>
      <c r="AA68" s="314">
        <f>R73</f>
        <v>0</v>
      </c>
      <c r="AB68" s="314">
        <f>V73</f>
        <v>0</v>
      </c>
      <c r="AC68" s="314">
        <f>AA68-AB68</f>
        <v>0</v>
      </c>
      <c r="AD68" s="314">
        <f>IF(Z68&gt;Z67,-1,0)</f>
        <v>0</v>
      </c>
      <c r="AE68" s="314">
        <f>IF(Z68&gt;Z69,-1,0)</f>
        <v>0</v>
      </c>
      <c r="AF68" s="314">
        <f>IF(Z68&gt;Z70,-1,0)</f>
        <v>0</v>
      </c>
      <c r="AG68" s="331">
        <f>10000-(AJ68*1000+AM68*10+AK68)</f>
        <v>10000</v>
      </c>
      <c r="AH68" s="332">
        <f>RANK(AG68,AG67:AG70,1)</f>
        <v>1</v>
      </c>
      <c r="AI68" s="237" t="str">
        <f>H67</f>
        <v>Portugal</v>
      </c>
      <c r="AJ68" s="237">
        <f t="shared" si="21"/>
        <v>0</v>
      </c>
      <c r="AK68" s="237">
        <f t="shared" si="21"/>
        <v>0</v>
      </c>
      <c r="AL68" s="237">
        <f t="shared" si="21"/>
        <v>0</v>
      </c>
      <c r="AM68" s="237">
        <f>AK68-AL68</f>
        <v>0</v>
      </c>
      <c r="AN68" s="331">
        <f>IF(Z67&lt;&gt;Z68,AG67,IF(E67&gt;G67,AG67-2000,AG67))</f>
        <v>10000</v>
      </c>
      <c r="AO68" s="333"/>
      <c r="AP68" s="331">
        <f>IF(Z68&lt;&gt;Z69,AG69,IF(G72&gt;E72,AG69-2000,AG69))</f>
        <v>10000</v>
      </c>
      <c r="AQ68" s="331">
        <f>IF(Z70&lt;&gt;Z68,AG70,IF(G70&gt;E70,AG70-2000,AG70))</f>
        <v>10000</v>
      </c>
      <c r="AR68" s="347">
        <f>AO71</f>
        <v>30000</v>
      </c>
      <c r="AS68" s="332">
        <f>RANK(AR68,AR67:AR70,1)</f>
        <v>1</v>
      </c>
      <c r="AT68" s="237" t="str">
        <f t="shared" si="22"/>
        <v>Portugal</v>
      </c>
      <c r="AU68" s="237">
        <f t="shared" si="22"/>
        <v>0</v>
      </c>
      <c r="AV68" s="237">
        <f t="shared" si="22"/>
        <v>0</v>
      </c>
      <c r="AW68" s="237">
        <f t="shared" si="22"/>
        <v>0</v>
      </c>
      <c r="AX68" s="314"/>
      <c r="AY68" s="314"/>
      <c r="AZ68" s="314"/>
      <c r="BA68" s="424">
        <v>2</v>
      </c>
      <c r="BB68" s="422" t="e">
        <f>VLOOKUP(2,AS67:AT70,2,FALSE)</f>
        <v>#N/A</v>
      </c>
      <c r="BC68" s="423"/>
      <c r="BD68" s="425" t="e">
        <f>VLOOKUP(2,AS67:AW70,3,FALSE)</f>
        <v>#N/A</v>
      </c>
      <c r="BE68" s="426" t="e">
        <f>VLOOKUP(2,AS67:AW70,4,FALSE)</f>
        <v>#N/A</v>
      </c>
      <c r="BF68" s="330" t="s">
        <v>12</v>
      </c>
      <c r="BG68" s="426" t="e">
        <f>VLOOKUP(2,AS67:AW70,5,FALSE)</f>
        <v>#N/A</v>
      </c>
      <c r="BH68" s="427" t="s">
        <v>89</v>
      </c>
      <c r="BI68" s="315"/>
      <c r="BJ68" s="340">
        <f>IF(E68&gt;G68,IF(Spielplan!E68&gt;Spielplan!G68,Punktemodus!$B$3,0),0)</f>
        <v>0</v>
      </c>
      <c r="BK68" s="340">
        <f>IF(E68=G68,IF(Spielplan!E68=Spielplan!G68,Punktemodus!$B$3,0),0)</f>
        <v>10</v>
      </c>
      <c r="BL68" s="340">
        <f>IF(E68&lt;G68,IF(Spielplan!E68&lt;Spielplan!G68,Punktemodus!$B$3,0),0)</f>
        <v>0</v>
      </c>
      <c r="BM68" s="340">
        <f>IF(E68=Spielplan!E68,IF(G68=Spielplan!G68,Punktemodus!$B$5,0),0)</f>
        <v>3</v>
      </c>
      <c r="BN68" s="340">
        <f>IF(E68=Spielplan!E68,Punktemodus!$B$7,0)</f>
        <v>1</v>
      </c>
      <c r="BO68" s="340">
        <f>IF(G68=Spielplan!G68,Punktemodus!$B$7,0)</f>
        <v>1</v>
      </c>
      <c r="BP68" s="341">
        <f>IF(Spielplan!E68="",0,SUM(BJ68:BO68))</f>
        <v>0</v>
      </c>
      <c r="BQ68" s="315"/>
      <c r="BR68" s="521"/>
      <c r="BS68" s="375" t="str">
        <f>Spielplan!$BK$32</f>
        <v>1F</v>
      </c>
      <c r="BT68" s="400" t="str">
        <f>Spielplan!$BL$32</f>
        <v>Georgien</v>
      </c>
      <c r="BU68" s="401"/>
      <c r="BV68" s="402">
        <f>Spielplan!$BN$32</f>
        <v>0</v>
      </c>
      <c r="BW68" s="403"/>
      <c r="BX68" s="404">
        <f>COUNTIF($BT$12:$BT$41,BT68)*(Punktemodus!$B$11)</f>
        <v>10</v>
      </c>
      <c r="BY68" s="405"/>
      <c r="BZ68" s="254"/>
      <c r="CA68" s="254"/>
      <c r="CB68" s="254"/>
      <c r="CC68" s="254"/>
      <c r="CD68" s="254"/>
      <c r="CE68" s="412"/>
      <c r="CF68" s="254"/>
      <c r="CG68" s="254"/>
      <c r="CH68" s="254"/>
      <c r="CI68" s="254"/>
      <c r="CJ68" s="412"/>
      <c r="CK68" s="254"/>
      <c r="CL68" s="254"/>
      <c r="CM68" s="254"/>
      <c r="CN68" s="254"/>
      <c r="CO68" s="254"/>
      <c r="CP68" s="254"/>
      <c r="CQ68" s="254"/>
      <c r="CR68" s="398"/>
      <c r="CS68" s="254"/>
      <c r="CT68" s="254"/>
      <c r="CU68" s="254"/>
      <c r="CV68" s="254"/>
      <c r="CW68" s="254"/>
    </row>
    <row r="69" spans="1:101" ht="18.75" customHeight="1" thickBot="1" x14ac:dyDescent="0.35">
      <c r="A69" s="314"/>
      <c r="B69" s="314"/>
      <c r="C69" s="422" t="str">
        <f>C67</f>
        <v>Georgien</v>
      </c>
      <c r="D69" s="423"/>
      <c r="E69" s="329"/>
      <c r="F69" s="330"/>
      <c r="G69" s="329"/>
      <c r="H69" s="422" t="str">
        <f>C68</f>
        <v>Frankreich</v>
      </c>
      <c r="I69" s="423"/>
      <c r="J69" s="314"/>
      <c r="K69" s="314" t="s">
        <v>84</v>
      </c>
      <c r="L69" s="314">
        <f t="shared" si="20"/>
        <v>0</v>
      </c>
      <c r="M69" s="314">
        <f>IF($E69="",0,IF($E69&gt;$G69,3,IF($E69=G69,1,0)))</f>
        <v>0</v>
      </c>
      <c r="N69" s="314"/>
      <c r="O69" s="314">
        <f>IF($G69="",0,IF($E69&gt;$G69,0,IF($E69=$G69,1,3)))</f>
        <v>0</v>
      </c>
      <c r="P69" s="314"/>
      <c r="Q69" s="314">
        <f>E69</f>
        <v>0</v>
      </c>
      <c r="R69" s="314"/>
      <c r="S69" s="314">
        <f>G69</f>
        <v>0</v>
      </c>
      <c r="T69" s="314"/>
      <c r="U69" s="314">
        <f>G69</f>
        <v>0</v>
      </c>
      <c r="V69" s="314"/>
      <c r="W69" s="314">
        <f>E69</f>
        <v>0</v>
      </c>
      <c r="X69" s="314"/>
      <c r="Y69" s="314"/>
      <c r="Z69" s="314">
        <f>O73</f>
        <v>0</v>
      </c>
      <c r="AA69" s="314">
        <f>S73</f>
        <v>0</v>
      </c>
      <c r="AB69" s="314">
        <f>W73</f>
        <v>0</v>
      </c>
      <c r="AC69" s="314">
        <f>AA69-AB69</f>
        <v>0</v>
      </c>
      <c r="AD69" s="314">
        <f>IF(Z69&gt;Z67,-1,0)</f>
        <v>0</v>
      </c>
      <c r="AE69" s="314">
        <f>IF(Z69&gt;Z68,-1,0)</f>
        <v>0</v>
      </c>
      <c r="AF69" s="314">
        <f>IF(Z69&gt;Z70,-1,0)</f>
        <v>0</v>
      </c>
      <c r="AG69" s="331">
        <f>10000-(AJ69*1000+AM69*10+AK69)</f>
        <v>10000</v>
      </c>
      <c r="AH69" s="332">
        <f>RANK(AG69,AG67:AG70,1)</f>
        <v>1</v>
      </c>
      <c r="AI69" s="237" t="str">
        <f>C68</f>
        <v>Frankreich</v>
      </c>
      <c r="AJ69" s="237">
        <f t="shared" si="21"/>
        <v>0</v>
      </c>
      <c r="AK69" s="237">
        <f t="shared" si="21"/>
        <v>0</v>
      </c>
      <c r="AL69" s="237">
        <f t="shared" si="21"/>
        <v>0</v>
      </c>
      <c r="AM69" s="237">
        <f>AK69-AL69</f>
        <v>0</v>
      </c>
      <c r="AN69" s="331">
        <f>IF(Z67&lt;&gt;Z69,AG67,IF(E69&gt;G69,AG67-2000,AG67))</f>
        <v>10000</v>
      </c>
      <c r="AO69" s="331">
        <f>IF(Z68&lt;&gt;Z69,AG68,IF(E72&gt;G72,AG68-2000,AG68))</f>
        <v>10000</v>
      </c>
      <c r="AP69" s="333"/>
      <c r="AQ69" s="331">
        <f>IF(Z70&lt;&gt;Z69,AG70,IF(G68&gt;E68,AG70-2000,AG70))</f>
        <v>10000</v>
      </c>
      <c r="AR69" s="347">
        <f>AP71</f>
        <v>30000</v>
      </c>
      <c r="AS69" s="332">
        <f>RANK(AR69,AR67:AR70,1)</f>
        <v>1</v>
      </c>
      <c r="AT69" s="237" t="str">
        <f t="shared" si="22"/>
        <v>Frankreich</v>
      </c>
      <c r="AU69" s="237">
        <f t="shared" si="22"/>
        <v>0</v>
      </c>
      <c r="AV69" s="237">
        <f t="shared" si="22"/>
        <v>0</v>
      </c>
      <c r="AW69" s="237">
        <f t="shared" si="22"/>
        <v>0</v>
      </c>
      <c r="AX69" s="314"/>
      <c r="AY69" s="314"/>
      <c r="AZ69" s="314"/>
      <c r="BA69" s="349">
        <v>3</v>
      </c>
      <c r="BB69" s="350" t="e">
        <f>VLOOKUP(3,AS67:AT70,2,FALSE)</f>
        <v>#N/A</v>
      </c>
      <c r="BC69" s="558"/>
      <c r="BD69" s="351" t="e">
        <f>VLOOKUP(3,AS67:AW70,3,FALSE)</f>
        <v>#N/A</v>
      </c>
      <c r="BE69" s="351" t="e">
        <f>VLOOKUP(3,AS67:AW70,4,FALSE)</f>
        <v>#N/A</v>
      </c>
      <c r="BF69" s="330" t="s">
        <v>12</v>
      </c>
      <c r="BG69" s="351" t="e">
        <f>VLOOKUP(3,AS67:AW70,5,FALSE)</f>
        <v>#N/A</v>
      </c>
      <c r="BH69" s="314"/>
      <c r="BI69" s="315"/>
      <c r="BJ69" s="340">
        <f>IF(E69&gt;G69,IF(Spielplan!E69&gt;Spielplan!G69,Punktemodus!$B$3,0),0)</f>
        <v>0</v>
      </c>
      <c r="BK69" s="340">
        <f>IF(E69=G69,IF(Spielplan!E69=Spielplan!G69,Punktemodus!$B$3,0),0)</f>
        <v>10</v>
      </c>
      <c r="BL69" s="340">
        <f>IF(E69&lt;G69,IF(Spielplan!E69&lt;Spielplan!G69,Punktemodus!$B$3,0),0)</f>
        <v>0</v>
      </c>
      <c r="BM69" s="340">
        <f>IF(E69=Spielplan!E69,IF(G69=Spielplan!G69,Punktemodus!$B$5,0),0)</f>
        <v>3</v>
      </c>
      <c r="BN69" s="340">
        <f>IF(E69=Spielplan!E69,Punktemodus!$B$7,0)</f>
        <v>1</v>
      </c>
      <c r="BO69" s="340">
        <f>IF(G69=Spielplan!G69,Punktemodus!$B$7,0)</f>
        <v>1</v>
      </c>
      <c r="BP69" s="341">
        <f>IF(Spielplan!E69="",0,SUM(BJ69:BO69))</f>
        <v>0</v>
      </c>
      <c r="BQ69" s="315"/>
      <c r="BR69" s="521"/>
      <c r="BS69" s="360" t="e">
        <f>Spielplan!$BK$33</f>
        <v>#N/A</v>
      </c>
      <c r="BT69" s="400" t="e">
        <f>Spielplan!$BL$33</f>
        <v>#N/A</v>
      </c>
      <c r="BU69" s="401"/>
      <c r="BV69" s="402">
        <f>Spielplan!$BN$33</f>
        <v>0</v>
      </c>
      <c r="BW69" s="406"/>
      <c r="BX69" s="404">
        <f>COUNTIF($BT$12:$BT$41,BT69)*(Punktemodus!$B$11)</f>
        <v>100</v>
      </c>
      <c r="BY69" s="405"/>
      <c r="BZ69" s="254"/>
      <c r="CA69" s="254"/>
      <c r="CB69" s="254"/>
      <c r="CC69" s="254"/>
      <c r="CD69" s="254"/>
      <c r="CE69" s="412"/>
      <c r="CF69" s="254"/>
      <c r="CG69" s="254"/>
      <c r="CH69" s="254"/>
      <c r="CI69" s="254"/>
      <c r="CJ69" s="412"/>
      <c r="CK69" s="254"/>
      <c r="CL69" s="254"/>
      <c r="CM69" s="254"/>
      <c r="CN69" s="254"/>
      <c r="CO69" s="254"/>
      <c r="CP69" s="254"/>
      <c r="CQ69" s="254"/>
      <c r="CR69" s="398"/>
      <c r="CS69" s="254"/>
      <c r="CT69" s="254"/>
      <c r="CU69" s="254"/>
      <c r="CV69" s="254"/>
      <c r="CW69" s="254"/>
    </row>
    <row r="70" spans="1:101" ht="18.75" customHeight="1" thickBot="1" x14ac:dyDescent="0.35">
      <c r="A70" s="314"/>
      <c r="B70" s="314"/>
      <c r="C70" s="428" t="str">
        <f>H67</f>
        <v>Portugal</v>
      </c>
      <c r="D70" s="429"/>
      <c r="E70" s="329"/>
      <c r="F70" s="330"/>
      <c r="G70" s="329"/>
      <c r="H70" s="428" t="str">
        <f>H68</f>
        <v>Deutschland</v>
      </c>
      <c r="I70" s="429"/>
      <c r="J70" s="314"/>
      <c r="K70" s="314" t="s">
        <v>85</v>
      </c>
      <c r="L70" s="314">
        <f t="shared" si="20"/>
        <v>0</v>
      </c>
      <c r="M70" s="314"/>
      <c r="N70" s="314">
        <f>IF($E70="",0,IF($E70&gt;$G70,3,IF($E70=$G70,1,0)))</f>
        <v>0</v>
      </c>
      <c r="O70" s="314"/>
      <c r="P70" s="314">
        <f>IF($G70="",0,IF($E70&gt;$G70,0,IF($E70=$G70,1,3)))</f>
        <v>0</v>
      </c>
      <c r="Q70" s="314"/>
      <c r="R70" s="314">
        <f>E70</f>
        <v>0</v>
      </c>
      <c r="S70" s="314"/>
      <c r="T70" s="314">
        <f>G70</f>
        <v>0</v>
      </c>
      <c r="U70" s="314"/>
      <c r="V70" s="314">
        <f>G70</f>
        <v>0</v>
      </c>
      <c r="W70" s="314"/>
      <c r="X70" s="314">
        <f>E70</f>
        <v>0</v>
      </c>
      <c r="Y70" s="314"/>
      <c r="Z70" s="314">
        <f>P73</f>
        <v>0</v>
      </c>
      <c r="AA70" s="314">
        <f>T73</f>
        <v>0</v>
      </c>
      <c r="AB70" s="314">
        <f>X73</f>
        <v>0</v>
      </c>
      <c r="AC70" s="314">
        <f>AA70-AB70</f>
        <v>0</v>
      </c>
      <c r="AD70" s="314">
        <f>IF(Z70&gt;Z67,-1,0)</f>
        <v>0</v>
      </c>
      <c r="AE70" s="314">
        <f>IF(Z70&gt;Z68,-1,0)</f>
        <v>0</v>
      </c>
      <c r="AF70" s="314">
        <f>IF(Z70&gt;Z69,-1,0)</f>
        <v>0</v>
      </c>
      <c r="AG70" s="331">
        <f>10000-(AJ70*1000+AM70*10+AK70)</f>
        <v>10000</v>
      </c>
      <c r="AH70" s="332">
        <f>RANK(AG70,AG67:AG70,1)</f>
        <v>1</v>
      </c>
      <c r="AI70" s="237" t="str">
        <f>H68</f>
        <v>Deutschland</v>
      </c>
      <c r="AJ70" s="237">
        <f t="shared" si="21"/>
        <v>0</v>
      </c>
      <c r="AK70" s="237">
        <f t="shared" si="21"/>
        <v>0</v>
      </c>
      <c r="AL70" s="237">
        <f t="shared" si="21"/>
        <v>0</v>
      </c>
      <c r="AM70" s="237">
        <f>AK70-AL70</f>
        <v>0</v>
      </c>
      <c r="AN70" s="331">
        <f>IF(Z67&lt;&gt;Z70,AG67,IF(E71&gt;G71,AG67-2000,AG67))</f>
        <v>10000</v>
      </c>
      <c r="AO70" s="331">
        <f>IF(Z68&lt;&gt;Z70,AG68,IF(E70&gt;G70,AG68-2000,AG68))</f>
        <v>10000</v>
      </c>
      <c r="AP70" s="331">
        <f>IF(Z69&lt;&gt;Z70,AG69,IF(E68&gt;G68,AG69-2000,AG69))</f>
        <v>10000</v>
      </c>
      <c r="AQ70" s="333"/>
      <c r="AR70" s="347">
        <f>AQ71</f>
        <v>30000</v>
      </c>
      <c r="AS70" s="332">
        <f>RANK(AR70,AR67:AR70,1)</f>
        <v>1</v>
      </c>
      <c r="AT70" s="237" t="str">
        <f t="shared" si="22"/>
        <v>Deutschland</v>
      </c>
      <c r="AU70" s="237">
        <f t="shared" si="22"/>
        <v>0</v>
      </c>
      <c r="AV70" s="237">
        <f t="shared" si="22"/>
        <v>0</v>
      </c>
      <c r="AW70" s="237">
        <f t="shared" si="22"/>
        <v>0</v>
      </c>
      <c r="AX70" s="314"/>
      <c r="AY70" s="314"/>
      <c r="AZ70" s="314"/>
      <c r="BA70" s="352">
        <v>4</v>
      </c>
      <c r="BB70" s="353" t="e">
        <f>VLOOKUP(4,AS67:AT70,2,FALSE)</f>
        <v>#N/A</v>
      </c>
      <c r="BC70" s="354"/>
      <c r="BD70" s="355" t="e">
        <f>VLOOKUP(4,AS67:AW70,3,FALSE)</f>
        <v>#N/A</v>
      </c>
      <c r="BE70" s="355" t="e">
        <f>VLOOKUP(4,AS67:AW70,4,FALSE)</f>
        <v>#N/A</v>
      </c>
      <c r="BF70" s="330" t="s">
        <v>12</v>
      </c>
      <c r="BG70" s="355" t="e">
        <f>VLOOKUP(4,AS67:AW70,5,FALSE)</f>
        <v>#N/A</v>
      </c>
      <c r="BH70" s="314"/>
      <c r="BI70" s="315"/>
      <c r="BJ70" s="340">
        <f>IF(E70&gt;G70,IF(Spielplan!E70&gt;Spielplan!G70,Punktemodus!$B$3,0),0)</f>
        <v>0</v>
      </c>
      <c r="BK70" s="340">
        <f>IF(E70=G70,IF(Spielplan!E70=Spielplan!G70,Punktemodus!$B$3,0),0)</f>
        <v>10</v>
      </c>
      <c r="BL70" s="340">
        <f>IF(E70&lt;G70,IF(Spielplan!E70&lt;Spielplan!G70,Punktemodus!$B$3,0),0)</f>
        <v>0</v>
      </c>
      <c r="BM70" s="340">
        <f>IF(E70=Spielplan!E70,IF(G70=Spielplan!G70,Punktemodus!$B$5,0),0)</f>
        <v>3</v>
      </c>
      <c r="BN70" s="340">
        <f>IF(E70=Spielplan!E70,Punktemodus!$B$7,0)</f>
        <v>1</v>
      </c>
      <c r="BO70" s="340">
        <f>IF(G70=Spielplan!G70,Punktemodus!$B$7,0)</f>
        <v>1</v>
      </c>
      <c r="BP70" s="341">
        <f>IF(Spielplan!E70="",0,SUM(BJ70:BO70))</f>
        <v>0</v>
      </c>
      <c r="BQ70" s="314"/>
      <c r="BR70" s="521"/>
      <c r="BS70" s="407"/>
      <c r="BT70" s="254"/>
      <c r="BU70" s="254"/>
      <c r="BV70" s="254"/>
      <c r="BW70" s="254"/>
      <c r="BX70" s="410"/>
      <c r="BY70" s="405"/>
      <c r="BZ70" s="254"/>
      <c r="CA70" s="254"/>
      <c r="CB70" s="254"/>
      <c r="CC70" s="254"/>
      <c r="CD70" s="254"/>
      <c r="CE70" s="412"/>
      <c r="CF70" s="400" t="str">
        <f>Spielplan!$BX$34</f>
        <v/>
      </c>
      <c r="CG70" s="401"/>
      <c r="CH70" s="402">
        <f>Spielplan!$BZ$34</f>
        <v>0</v>
      </c>
      <c r="CI70" s="406"/>
      <c r="CJ70" s="404">
        <f>IF(CF70="",0,COUNTIF($CF$18:$CF$35,CF70)*(Punktemodus!$B$19))</f>
        <v>0</v>
      </c>
      <c r="CK70" s="254"/>
      <c r="CL70" s="254"/>
      <c r="CM70" s="254"/>
      <c r="CN70" s="254"/>
      <c r="CO70" s="254"/>
      <c r="CP70" s="254"/>
      <c r="CQ70" s="254"/>
      <c r="CR70" s="398"/>
      <c r="CS70" s="254"/>
      <c r="CT70" s="254"/>
      <c r="CU70" s="254"/>
      <c r="CV70" s="254"/>
      <c r="CW70" s="254"/>
    </row>
    <row r="71" spans="1:101" ht="18.75" customHeight="1" thickBot="1" x14ac:dyDescent="0.35">
      <c r="A71" s="314"/>
      <c r="B71" s="314"/>
      <c r="C71" s="422" t="str">
        <f>C67</f>
        <v>Georgien</v>
      </c>
      <c r="D71" s="423"/>
      <c r="E71" s="329"/>
      <c r="F71" s="330"/>
      <c r="G71" s="329"/>
      <c r="H71" s="422" t="str">
        <f>H68</f>
        <v>Deutschland</v>
      </c>
      <c r="I71" s="423"/>
      <c r="J71" s="314"/>
      <c r="K71" s="314" t="s">
        <v>86</v>
      </c>
      <c r="L71" s="314">
        <f t="shared" si="20"/>
        <v>0</v>
      </c>
      <c r="M71" s="314">
        <f>IF($E71="",0,IF($E71&gt;$G71,3,IF($E71=G71,1,0)))</f>
        <v>0</v>
      </c>
      <c r="N71" s="314"/>
      <c r="O71" s="314"/>
      <c r="P71" s="314">
        <f>IF($G71="",0,IF($E71&gt;$G71,0,IF($E71=$G71,1,3)))</f>
        <v>0</v>
      </c>
      <c r="Q71" s="314">
        <f>E71</f>
        <v>0</v>
      </c>
      <c r="R71" s="314"/>
      <c r="S71" s="314"/>
      <c r="T71" s="314">
        <f>G71</f>
        <v>0</v>
      </c>
      <c r="U71" s="314">
        <f>G71</f>
        <v>0</v>
      </c>
      <c r="V71" s="314"/>
      <c r="W71" s="314"/>
      <c r="X71" s="314">
        <f>E71</f>
        <v>0</v>
      </c>
      <c r="Y71" s="314"/>
      <c r="Z71" s="314"/>
      <c r="AA71" s="314"/>
      <c r="AB71" s="314"/>
      <c r="AC71" s="314"/>
      <c r="AD71" s="314"/>
      <c r="AE71" s="314"/>
      <c r="AF71" s="314"/>
      <c r="AG71" s="237"/>
      <c r="AH71" s="237"/>
      <c r="AI71" s="237"/>
      <c r="AJ71" s="237"/>
      <c r="AK71" s="237"/>
      <c r="AL71" s="237"/>
      <c r="AM71" s="237"/>
      <c r="AN71" s="356">
        <f>SUM(AN67:AN70)</f>
        <v>30000</v>
      </c>
      <c r="AO71" s="357">
        <f>SUM(AO67:AO70)</f>
        <v>30000</v>
      </c>
      <c r="AP71" s="357">
        <f>SUM(AP67:AP70)</f>
        <v>30000</v>
      </c>
      <c r="AQ71" s="357">
        <f>SUM(AQ67:AQ70)</f>
        <v>30000</v>
      </c>
      <c r="AR71" s="358"/>
      <c r="AS71" s="359"/>
      <c r="AT71" s="359"/>
      <c r="AU71" s="237"/>
      <c r="AV71" s="237"/>
      <c r="AW71" s="237"/>
      <c r="AX71" s="314"/>
      <c r="AY71" s="314"/>
      <c r="AZ71" s="314"/>
      <c r="BA71" s="376"/>
      <c r="BB71" s="314"/>
      <c r="BC71" s="314"/>
      <c r="BD71" s="314"/>
      <c r="BE71" s="314"/>
      <c r="BF71" s="314"/>
      <c r="BG71" s="314"/>
      <c r="BH71" s="314"/>
      <c r="BI71" s="314"/>
      <c r="BJ71" s="340">
        <f>IF(E71&gt;G71,IF(Spielplan!E71&gt;Spielplan!G71,Punktemodus!$B$3,0),0)</f>
        <v>0</v>
      </c>
      <c r="BK71" s="340">
        <f>IF(E71=G71,IF(Spielplan!E71=Spielplan!G71,Punktemodus!$B$3,0),0)</f>
        <v>10</v>
      </c>
      <c r="BL71" s="340">
        <f>IF(E71&lt;G71,IF(Spielplan!E71&lt;Spielplan!G71,Punktemodus!$B$3,0),0)</f>
        <v>0</v>
      </c>
      <c r="BM71" s="340">
        <f>IF(E71=Spielplan!E71,IF(G71=Spielplan!G71,Punktemodus!$B$5,0),0)</f>
        <v>3</v>
      </c>
      <c r="BN71" s="340">
        <f>IF(E71=Spielplan!E71,Punktemodus!$B$7,0)</f>
        <v>1</v>
      </c>
      <c r="BO71" s="340">
        <f>IF(G71=Spielplan!G71,Punktemodus!$B$7,0)</f>
        <v>1</v>
      </c>
      <c r="BP71" s="341">
        <f>IF(Spielplan!E71="",0,SUM(BJ71:BO71))</f>
        <v>0</v>
      </c>
      <c r="BQ71" s="314"/>
      <c r="BR71" s="521"/>
      <c r="BS71" s="254"/>
      <c r="BT71" s="254"/>
      <c r="BU71" s="254"/>
      <c r="BV71" s="254"/>
      <c r="BW71" s="254"/>
      <c r="BX71" s="410"/>
      <c r="BY71" s="405"/>
      <c r="BZ71" s="254"/>
      <c r="CA71" s="254"/>
      <c r="CB71" s="254"/>
      <c r="CC71" s="254"/>
      <c r="CD71" s="254"/>
      <c r="CE71" s="412"/>
      <c r="CF71" s="400" t="str">
        <f>Spielplan!$BX$35</f>
        <v/>
      </c>
      <c r="CG71" s="401"/>
      <c r="CH71" s="402">
        <f>Spielplan!$BZ$35</f>
        <v>0</v>
      </c>
      <c r="CI71" s="406"/>
      <c r="CJ71" s="404">
        <f>IF(CF71="",0,COUNTIF($CF$18:$CF$35,CF71)*(Punktemodus!$B$19))</f>
        <v>0</v>
      </c>
      <c r="CK71" s="254"/>
      <c r="CL71" s="254"/>
      <c r="CM71" s="254"/>
      <c r="CN71" s="254"/>
      <c r="CO71" s="254"/>
      <c r="CP71" s="254"/>
      <c r="CQ71" s="254"/>
      <c r="CR71" s="398"/>
      <c r="CS71" s="254"/>
      <c r="CT71" s="254"/>
      <c r="CU71" s="254"/>
      <c r="CV71" s="254"/>
      <c r="CW71" s="254"/>
    </row>
    <row r="72" spans="1:101" ht="18.75" customHeight="1" thickBot="1" x14ac:dyDescent="0.35">
      <c r="A72" s="314"/>
      <c r="B72" s="314"/>
      <c r="C72" s="428" t="str">
        <f>H67</f>
        <v>Portugal</v>
      </c>
      <c r="D72" s="429"/>
      <c r="E72" s="329"/>
      <c r="F72" s="330"/>
      <c r="G72" s="329"/>
      <c r="H72" s="428" t="str">
        <f>C68</f>
        <v>Frankreich</v>
      </c>
      <c r="I72" s="429"/>
      <c r="J72" s="314"/>
      <c r="K72" s="314" t="s">
        <v>86</v>
      </c>
      <c r="L72" s="314">
        <f t="shared" si="20"/>
        <v>0</v>
      </c>
      <c r="M72" s="314"/>
      <c r="N72" s="314">
        <f>IF($E72="",0,IF($E72&gt;$G72,3,IF($E72=$G72,1,0)))</f>
        <v>0</v>
      </c>
      <c r="O72" s="314">
        <f>IF($G72="",0,IF($E72&gt;$G72,0,IF($E72=$G72,1,3)))</f>
        <v>0</v>
      </c>
      <c r="P72" s="314"/>
      <c r="Q72" s="314"/>
      <c r="R72" s="314">
        <f>E72</f>
        <v>0</v>
      </c>
      <c r="S72" s="314">
        <f>G72</f>
        <v>0</v>
      </c>
      <c r="T72" s="314"/>
      <c r="U72" s="314"/>
      <c r="V72" s="314">
        <f>G72</f>
        <v>0</v>
      </c>
      <c r="W72" s="314">
        <f>E72</f>
        <v>0</v>
      </c>
      <c r="X72" s="314"/>
      <c r="Y72" s="314"/>
      <c r="Z72" s="314" t="s">
        <v>30</v>
      </c>
      <c r="AA72" s="314"/>
      <c r="AB72" s="314"/>
      <c r="AC72" s="314"/>
      <c r="AD72" s="314"/>
      <c r="AE72" s="314"/>
      <c r="AF72" s="314"/>
      <c r="AG72" s="237" t="b">
        <f>OR(AG67=AG68,AG67=AG69,AG67=AG70,AG68=AG69,AG68=AG70,AG69=AG70)</f>
        <v>1</v>
      </c>
      <c r="AH72" s="237"/>
      <c r="AI72" s="237"/>
      <c r="AJ72" s="237"/>
      <c r="AK72" s="237"/>
      <c r="AL72" s="237"/>
      <c r="AM72" s="237"/>
      <c r="AN72" s="237" t="s">
        <v>34</v>
      </c>
      <c r="AO72" s="237"/>
      <c r="AP72" s="237"/>
      <c r="AQ72" s="237"/>
      <c r="AR72" s="237" t="b">
        <f>OR(AR67=AR68,AR67=AR69,AR67=AR70,AR68=AR69,AR68=AR70,AR69=AR70)</f>
        <v>1</v>
      </c>
      <c r="AS72" s="237"/>
      <c r="AT72" s="237"/>
      <c r="AU72" s="237"/>
      <c r="AV72" s="237"/>
      <c r="AW72" s="237"/>
      <c r="AX72" s="314"/>
      <c r="AY72" s="314"/>
      <c r="AZ72" s="314"/>
      <c r="BA72" s="376"/>
      <c r="BB72" s="314"/>
      <c r="BC72" s="314"/>
      <c r="BD72" s="314"/>
      <c r="BE72" s="314"/>
      <c r="BF72" s="314"/>
      <c r="BG72" s="314"/>
      <c r="BH72" s="314"/>
      <c r="BI72" s="314"/>
      <c r="BJ72" s="340">
        <f>IF(E72&gt;G72,IF(Spielplan!E72&gt;Spielplan!G72,Punktemodus!$B$3,0),0)</f>
        <v>0</v>
      </c>
      <c r="BK72" s="340">
        <f>IF(E72=G72,IF(Spielplan!E72=Spielplan!G72,Punktemodus!$B$3,0),0)</f>
        <v>10</v>
      </c>
      <c r="BL72" s="340">
        <f>IF(E72&lt;G72,IF(Spielplan!E72&lt;Spielplan!G72,Punktemodus!$B$3,0),0)</f>
        <v>0</v>
      </c>
      <c r="BM72" s="340">
        <f>IF(E72=Spielplan!E72,IF(G72=Spielplan!G72,Punktemodus!$B$5,0),0)</f>
        <v>3</v>
      </c>
      <c r="BN72" s="340">
        <f>IF(E72=Spielplan!E72,Punktemodus!$B$7,0)</f>
        <v>1</v>
      </c>
      <c r="BO72" s="340">
        <f>IF(G72=Spielplan!G72,Punktemodus!$B$7,0)</f>
        <v>1</v>
      </c>
      <c r="BP72" s="341">
        <f>IF(Spielplan!E72="",0,SUM(BJ72:BO72))</f>
        <v>0</v>
      </c>
      <c r="BQ72" s="314"/>
      <c r="BR72" s="521"/>
      <c r="BS72" s="342" t="str">
        <f>Spielplan!$BK$36</f>
        <v>1D</v>
      </c>
      <c r="BT72" s="400" t="str">
        <f>Spielplan!$BL$36</f>
        <v>England</v>
      </c>
      <c r="BU72" s="401"/>
      <c r="BV72" s="402">
        <f>Spielplan!$BN$36</f>
        <v>0</v>
      </c>
      <c r="BW72" s="403"/>
      <c r="BX72" s="404">
        <f>COUNTIF($BT$12:$BT$41,BT72)*(Punktemodus!$B$11)</f>
        <v>10</v>
      </c>
      <c r="BY72" s="405"/>
      <c r="BZ72" s="254"/>
      <c r="CA72" s="254"/>
      <c r="CB72" s="254"/>
      <c r="CC72" s="254"/>
      <c r="CD72" s="254"/>
      <c r="CE72" s="412"/>
      <c r="CF72" s="254"/>
      <c r="CG72" s="254"/>
      <c r="CH72" s="254"/>
      <c r="CI72" s="254"/>
      <c r="CJ72" s="254"/>
      <c r="CK72" s="254"/>
      <c r="CL72" s="254"/>
      <c r="CM72" s="254"/>
      <c r="CN72" s="254"/>
      <c r="CO72" s="254"/>
      <c r="CP72" s="254"/>
      <c r="CQ72" s="254"/>
      <c r="CR72" s="398"/>
      <c r="CS72" s="254"/>
      <c r="CT72" s="254"/>
      <c r="CU72" s="254"/>
      <c r="CV72" s="254"/>
      <c r="CW72" s="254"/>
    </row>
    <row r="73" spans="1:101" ht="18.75" customHeight="1" thickBot="1" x14ac:dyDescent="0.35">
      <c r="A73" s="314"/>
      <c r="B73" s="314"/>
      <c r="C73" s="362" t="str">
        <f>IF(G72="","",IF(AR72=TRUE,"Achtung: So tippen, dass es eine eindeutige Tabelle gibt!",""))</f>
        <v/>
      </c>
      <c r="D73" s="314"/>
      <c r="E73" s="315"/>
      <c r="F73" s="314"/>
      <c r="G73" s="315"/>
      <c r="H73" s="314"/>
      <c r="I73" s="314"/>
      <c r="J73" s="314"/>
      <c r="K73" s="314"/>
      <c r="L73" s="314"/>
      <c r="M73" s="314">
        <f t="shared" ref="M73:X74" si="23">SUM(M67:M72)</f>
        <v>0</v>
      </c>
      <c r="N73" s="314">
        <f t="shared" si="23"/>
        <v>0</v>
      </c>
      <c r="O73" s="314">
        <f t="shared" si="23"/>
        <v>0</v>
      </c>
      <c r="P73" s="314">
        <f t="shared" si="23"/>
        <v>0</v>
      </c>
      <c r="Q73" s="314">
        <f t="shared" si="23"/>
        <v>0</v>
      </c>
      <c r="R73" s="314">
        <f t="shared" si="23"/>
        <v>0</v>
      </c>
      <c r="S73" s="314">
        <f t="shared" si="23"/>
        <v>0</v>
      </c>
      <c r="T73" s="314">
        <f t="shared" si="23"/>
        <v>0</v>
      </c>
      <c r="U73" s="314">
        <f t="shared" si="23"/>
        <v>0</v>
      </c>
      <c r="V73" s="314">
        <f t="shared" si="23"/>
        <v>0</v>
      </c>
      <c r="W73" s="314">
        <f t="shared" si="23"/>
        <v>0</v>
      </c>
      <c r="X73" s="314">
        <f t="shared" si="23"/>
        <v>0</v>
      </c>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2"/>
      <c r="BK73" s="312"/>
      <c r="BL73" s="312"/>
      <c r="BM73" s="312"/>
      <c r="BN73" s="312"/>
      <c r="BO73" s="312"/>
      <c r="BP73" s="363">
        <f>SUM(BP67:BP72)</f>
        <v>0</v>
      </c>
      <c r="BQ73" s="314"/>
      <c r="BR73" s="521"/>
      <c r="BS73" s="361" t="str">
        <f>Spielplan!$BK$37</f>
        <v>2F</v>
      </c>
      <c r="BT73" s="400" t="e">
        <f>Spielplan!$BL$37</f>
        <v>#N/A</v>
      </c>
      <c r="BU73" s="401"/>
      <c r="BV73" s="402">
        <f>Spielplan!$BN$37</f>
        <v>0</v>
      </c>
      <c r="BW73" s="406"/>
      <c r="BX73" s="404">
        <f>COUNTIF($BT$12:$BT$41,BT73)*(Punktemodus!$B$11)</f>
        <v>100</v>
      </c>
      <c r="BY73" s="405"/>
      <c r="BZ73" s="254"/>
      <c r="CA73" s="254"/>
      <c r="CB73" s="254"/>
      <c r="CC73" s="254"/>
      <c r="CD73" s="254"/>
      <c r="CE73" s="412"/>
      <c r="CF73" s="254"/>
      <c r="CG73" s="254"/>
      <c r="CH73" s="254"/>
      <c r="CI73" s="254"/>
      <c r="CJ73" s="254"/>
      <c r="CK73" s="254"/>
      <c r="CL73" s="254"/>
      <c r="CM73" s="254"/>
      <c r="CN73" s="254"/>
      <c r="CO73" s="254"/>
      <c r="CP73" s="254"/>
      <c r="CQ73" s="254"/>
      <c r="CR73" s="254"/>
      <c r="CS73" s="254"/>
      <c r="CT73" s="254"/>
      <c r="CU73" s="254"/>
      <c r="CV73" s="254"/>
      <c r="CW73" s="254"/>
    </row>
    <row r="74" spans="1:101" ht="18.75" customHeight="1" thickBot="1" x14ac:dyDescent="0.35">
      <c r="A74" s="314"/>
      <c r="B74" s="314"/>
      <c r="C74" s="362" t="str">
        <f>IF(G73="","",IF(AR73=TRUE,"Achtung: Fehler in Tabelle!",""))</f>
        <v/>
      </c>
      <c r="D74" s="314"/>
      <c r="E74" s="315"/>
      <c r="F74" s="314"/>
      <c r="G74" s="315"/>
      <c r="H74" s="314"/>
      <c r="I74" s="314"/>
      <c r="J74" s="314"/>
      <c r="K74" s="314"/>
      <c r="L74" s="314"/>
      <c r="M74" s="314">
        <f t="shared" si="23"/>
        <v>0</v>
      </c>
      <c r="N74" s="314">
        <f t="shared" si="23"/>
        <v>0</v>
      </c>
      <c r="O74" s="314">
        <f t="shared" si="23"/>
        <v>0</v>
      </c>
      <c r="P74" s="314">
        <f t="shared" si="23"/>
        <v>0</v>
      </c>
      <c r="Q74" s="314">
        <f t="shared" si="23"/>
        <v>0</v>
      </c>
      <c r="R74" s="314">
        <f t="shared" si="23"/>
        <v>0</v>
      </c>
      <c r="S74" s="314">
        <f t="shared" si="23"/>
        <v>0</v>
      </c>
      <c r="T74" s="314">
        <f t="shared" si="23"/>
        <v>0</v>
      </c>
      <c r="U74" s="314">
        <f t="shared" si="23"/>
        <v>0</v>
      </c>
      <c r="V74" s="314">
        <f t="shared" si="23"/>
        <v>0</v>
      </c>
      <c r="W74" s="314">
        <f t="shared" si="23"/>
        <v>0</v>
      </c>
      <c r="X74" s="314">
        <f t="shared" si="23"/>
        <v>0</v>
      </c>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2"/>
      <c r="BK74" s="312"/>
      <c r="BL74" s="312"/>
      <c r="BM74" s="312"/>
      <c r="BN74" s="312"/>
      <c r="BO74" s="312"/>
      <c r="BP74" s="364"/>
      <c r="BQ74" s="314"/>
      <c r="BR74" s="521"/>
      <c r="BS74" s="407"/>
      <c r="BT74" s="254"/>
      <c r="BU74" s="254"/>
      <c r="BV74" s="254"/>
      <c r="BW74" s="254"/>
      <c r="BX74" s="410"/>
      <c r="BY74" s="405"/>
      <c r="BZ74" s="254"/>
      <c r="CA74" s="400" t="str">
        <f>Spielplan!$BS$38</f>
        <v/>
      </c>
      <c r="CB74" s="401"/>
      <c r="CC74" s="402">
        <f>Spielplan!$BU$38</f>
        <v>0</v>
      </c>
      <c r="CD74" s="403"/>
      <c r="CE74" s="404">
        <f>IF(CA74="",0,COUNTIF($CA$14:$CA$39,CA74)*(Punktemodus!$B$15))</f>
        <v>0</v>
      </c>
      <c r="CF74" s="254"/>
      <c r="CG74" s="254"/>
      <c r="CH74" s="254"/>
      <c r="CI74" s="254"/>
      <c r="CJ74" s="254"/>
      <c r="CK74" s="254"/>
      <c r="CL74" s="254"/>
      <c r="CM74" s="254"/>
      <c r="CN74" s="254"/>
      <c r="CO74" s="254"/>
      <c r="CP74" s="254"/>
      <c r="CQ74" s="254"/>
      <c r="CR74" s="254"/>
      <c r="CS74" s="254"/>
      <c r="CT74" s="254"/>
      <c r="CU74" s="254"/>
      <c r="CV74" s="254"/>
      <c r="CW74" s="254"/>
    </row>
    <row r="75" spans="1:101" ht="18.75" customHeight="1" thickBot="1" x14ac:dyDescent="0.35">
      <c r="A75" s="314"/>
      <c r="B75" s="314"/>
      <c r="C75" s="314"/>
      <c r="D75" s="314"/>
      <c r="E75" s="315"/>
      <c r="F75" s="314"/>
      <c r="G75" s="315"/>
      <c r="H75" s="314"/>
      <c r="I75" s="314"/>
      <c r="J75" s="314"/>
      <c r="K75" s="430"/>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2"/>
      <c r="BK75" s="312"/>
      <c r="BL75" s="312"/>
      <c r="BM75" s="312"/>
      <c r="BN75" s="312"/>
      <c r="BO75" s="312"/>
      <c r="BP75" s="431">
        <f>SUM(BP12:BP73)/2</f>
        <v>0</v>
      </c>
      <c r="BQ75" s="314"/>
      <c r="BR75" s="521"/>
      <c r="BS75" s="254"/>
      <c r="BT75" s="254"/>
      <c r="BU75" s="254"/>
      <c r="BV75" s="254"/>
      <c r="BW75" s="254"/>
      <c r="BX75" s="410"/>
      <c r="BY75" s="405"/>
      <c r="BZ75" s="254"/>
      <c r="CA75" s="400" t="str">
        <f>Spielplan!$BS$39</f>
        <v/>
      </c>
      <c r="CB75" s="401"/>
      <c r="CC75" s="402">
        <f>Spielplan!$BU$39</f>
        <v>0</v>
      </c>
      <c r="CD75" s="406"/>
      <c r="CE75" s="404">
        <f>IF(CA75="",0,COUNTIF($CA$14:$CA$39,CA75)*(Punktemodus!$B$15))</f>
        <v>0</v>
      </c>
      <c r="CF75" s="254"/>
      <c r="CG75" s="254"/>
      <c r="CH75" s="254"/>
      <c r="CI75" s="254"/>
      <c r="CJ75" s="254"/>
      <c r="CK75" s="254"/>
      <c r="CL75" s="254"/>
      <c r="CM75" s="254"/>
      <c r="CN75" s="254"/>
      <c r="CO75" s="254"/>
      <c r="CP75" s="254"/>
      <c r="CQ75" s="254"/>
      <c r="CR75" s="254"/>
      <c r="CS75" s="254"/>
      <c r="CT75" s="254"/>
      <c r="CU75" s="254"/>
      <c r="CV75" s="254"/>
      <c r="CW75" s="254"/>
    </row>
    <row r="76" spans="1:101" ht="18.75" customHeight="1" thickBot="1" x14ac:dyDescent="0.35">
      <c r="A76" s="314"/>
      <c r="B76" s="314"/>
      <c r="C76" s="322" t="s">
        <v>198</v>
      </c>
      <c r="D76" s="324" t="s">
        <v>4</v>
      </c>
      <c r="E76" s="314"/>
      <c r="F76" s="325" t="s">
        <v>5</v>
      </c>
      <c r="G76" s="314"/>
      <c r="H76" s="432"/>
      <c r="I76" s="314"/>
      <c r="J76" s="324" t="s">
        <v>206</v>
      </c>
      <c r="K76" s="430"/>
      <c r="L76" s="314"/>
      <c r="M76" s="314"/>
      <c r="N76" s="314"/>
      <c r="O76" s="314"/>
      <c r="P76" s="314"/>
      <c r="Q76" s="314"/>
      <c r="R76" s="314"/>
      <c r="S76" s="314"/>
      <c r="T76" s="314"/>
      <c r="U76" s="314"/>
      <c r="V76" s="314"/>
      <c r="W76" s="314"/>
      <c r="X76" s="314"/>
      <c r="Y76" s="314"/>
      <c r="Z76" s="314"/>
      <c r="AA76" s="314"/>
      <c r="AB76" s="314"/>
      <c r="AC76" s="314"/>
      <c r="AD76" s="433"/>
      <c r="AE76" s="314"/>
      <c r="AF76" s="314"/>
      <c r="AG76" s="314"/>
      <c r="AH76" s="314"/>
      <c r="AI76" s="314"/>
      <c r="AJ76" s="314"/>
      <c r="AK76" s="314"/>
      <c r="AL76" s="314"/>
      <c r="AM76" s="314"/>
      <c r="AN76" s="433"/>
      <c r="AO76" s="314"/>
      <c r="AP76" s="314"/>
      <c r="AQ76" s="314"/>
      <c r="AR76" s="314"/>
      <c r="AS76" s="314"/>
      <c r="AT76" s="314"/>
      <c r="AU76" s="314"/>
      <c r="AV76" s="314"/>
      <c r="AW76" s="314"/>
      <c r="AX76" s="314"/>
      <c r="AY76" s="314"/>
      <c r="AZ76" s="314"/>
      <c r="BA76" s="314"/>
      <c r="BB76" s="322"/>
      <c r="BC76" s="314"/>
      <c r="BD76" s="324" t="s">
        <v>4</v>
      </c>
      <c r="BE76" s="314"/>
      <c r="BF76" s="325" t="s">
        <v>5</v>
      </c>
      <c r="BG76" s="314"/>
      <c r="BH76" s="314"/>
      <c r="BI76" s="314"/>
      <c r="BJ76" s="312"/>
      <c r="BK76" s="312"/>
      <c r="BL76" s="312"/>
      <c r="BM76" s="312"/>
      <c r="BN76" s="312"/>
      <c r="BO76" s="312"/>
      <c r="BP76" s="314"/>
      <c r="BQ76" s="315"/>
      <c r="BR76" s="521"/>
      <c r="BS76" s="365" t="str">
        <f>Spielplan!$BK$40</f>
        <v>1E</v>
      </c>
      <c r="BT76" s="400" t="str">
        <f>Spielplan!$BL$40</f>
        <v>Polen</v>
      </c>
      <c r="BU76" s="401"/>
      <c r="BV76" s="402">
        <f>Spielplan!$BN$40</f>
        <v>0</v>
      </c>
      <c r="BW76" s="403"/>
      <c r="BX76" s="404">
        <f>COUNTIF($BT$12:$BT$41,BT76)*(Punktemodus!$B$11)</f>
        <v>10</v>
      </c>
      <c r="BY76" s="405"/>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row>
    <row r="77" spans="1:101" ht="18.75" customHeight="1" thickBot="1" x14ac:dyDescent="0.35">
      <c r="A77" s="314"/>
      <c r="B77" s="314"/>
      <c r="C77" s="322"/>
      <c r="D77" s="314"/>
      <c r="E77" s="315"/>
      <c r="F77" s="314"/>
      <c r="G77" s="315"/>
      <c r="H77" s="432" t="s">
        <v>205</v>
      </c>
      <c r="I77" s="314"/>
      <c r="J77" s="314"/>
      <c r="K77" s="430"/>
      <c r="L77" s="314"/>
      <c r="M77" s="314"/>
      <c r="N77" s="314"/>
      <c r="O77" s="314"/>
      <c r="P77" s="314"/>
      <c r="Q77" s="314"/>
      <c r="R77" s="314"/>
      <c r="S77" s="314"/>
      <c r="T77" s="314"/>
      <c r="U77" s="314"/>
      <c r="V77" s="314"/>
      <c r="W77" s="314"/>
      <c r="X77" s="314"/>
      <c r="Y77" s="314"/>
      <c r="Z77" s="314"/>
      <c r="AA77" s="314"/>
      <c r="AB77" s="314"/>
      <c r="AC77" s="314"/>
      <c r="AD77" s="433"/>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22"/>
      <c r="BC77" s="314"/>
      <c r="BD77" s="314"/>
      <c r="BE77" s="314"/>
      <c r="BF77" s="314"/>
      <c r="BG77" s="314"/>
      <c r="BH77" s="314"/>
      <c r="BI77" s="314"/>
      <c r="BJ77" s="340"/>
      <c r="BK77" s="340"/>
      <c r="BL77" s="340"/>
      <c r="BM77" s="340"/>
      <c r="BN77" s="340"/>
      <c r="BO77" s="340"/>
      <c r="BP77" s="314"/>
      <c r="BQ77" s="315"/>
      <c r="BR77" s="521"/>
      <c r="BS77" s="374" t="e">
        <f>Spielplan!$BK$41</f>
        <v>#N/A</v>
      </c>
      <c r="BT77" s="400" t="e">
        <f>Spielplan!$BL$41</f>
        <v>#N/A</v>
      </c>
      <c r="BU77" s="401"/>
      <c r="BV77" s="402">
        <f>Spielplan!$BN$41</f>
        <v>0</v>
      </c>
      <c r="BW77" s="406"/>
      <c r="BX77" s="404">
        <f>COUNTIF($BT$12:$BT$41,BT77)*(Punktemodus!$B$11)</f>
        <v>100</v>
      </c>
      <c r="BY77" s="405"/>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row>
    <row r="78" spans="1:101" ht="18.75" customHeight="1" thickBot="1" x14ac:dyDescent="0.35">
      <c r="A78" s="314"/>
      <c r="B78" s="314"/>
      <c r="C78" s="434" t="e">
        <f>BB14</f>
        <v>#N/A</v>
      </c>
      <c r="D78" s="435" t="e">
        <f>BD14</f>
        <v>#N/A</v>
      </c>
      <c r="E78" s="435" t="e">
        <f>BE14</f>
        <v>#N/A</v>
      </c>
      <c r="F78" s="330" t="s">
        <v>12</v>
      </c>
      <c r="G78" s="435" t="e">
        <f>BG14</f>
        <v>#N/A</v>
      </c>
      <c r="H78" s="436" t="e">
        <f>D78*1000+(E78-G78)*10+E78</f>
        <v>#N/A</v>
      </c>
      <c r="I78" s="437" t="s">
        <v>199</v>
      </c>
      <c r="J78" s="438" t="e">
        <f t="shared" ref="J78:J83" si="24">IF(H78="","",RANK(H78,H$78:H$83,0)+ROW(A1)%%)</f>
        <v>#N/A</v>
      </c>
      <c r="K78" s="439"/>
      <c r="L78" s="433"/>
      <c r="M78" s="440"/>
      <c r="N78" s="440"/>
      <c r="O78" s="440"/>
      <c r="P78" s="440"/>
      <c r="Q78" s="440"/>
      <c r="R78" s="440"/>
      <c r="S78" s="440"/>
      <c r="T78" s="440"/>
      <c r="U78" s="440"/>
      <c r="V78" s="440"/>
      <c r="W78" s="440"/>
      <c r="X78" s="440"/>
      <c r="Y78" s="314"/>
      <c r="Z78" s="314"/>
      <c r="AA78" s="314"/>
      <c r="AB78" s="314"/>
      <c r="AC78" s="314"/>
      <c r="AD78" s="433"/>
      <c r="AE78" s="433"/>
      <c r="AF78" s="433"/>
      <c r="AG78" s="314"/>
      <c r="AH78" s="314"/>
      <c r="AI78" s="314"/>
      <c r="AJ78" s="314"/>
      <c r="AK78" s="314"/>
      <c r="AL78" s="314"/>
      <c r="AM78" s="314"/>
      <c r="AN78" s="314"/>
      <c r="AO78" s="314"/>
      <c r="AP78" s="314"/>
      <c r="AQ78" s="314"/>
      <c r="AR78" s="314"/>
      <c r="AS78" s="314"/>
      <c r="AT78" s="314"/>
      <c r="AU78" s="314"/>
      <c r="AV78" s="314"/>
      <c r="AW78" s="314"/>
      <c r="AX78" s="314"/>
      <c r="AY78" s="314"/>
      <c r="AZ78" s="314"/>
      <c r="BA78" s="441" t="str">
        <f t="shared" ref="BA78:BA83" si="25">IF(ROW(A1)&gt;COUNT(J$78:J$83),"",SMALL(J$78:J$83,ROW(A1)))</f>
        <v/>
      </c>
      <c r="BB78" s="442" t="str">
        <f>IF($BA78="","",INDEX(C$78:C$83,MATCH($BA78,$J$78:$J$83,0)))</f>
        <v/>
      </c>
      <c r="BC78" s="443"/>
      <c r="BD78" s="444" t="str">
        <f>IF($BA78="","",INDEX(D$78:D$83,MATCH($BA78,$J$78:$J$83,0)))</f>
        <v/>
      </c>
      <c r="BE78" s="361" t="str">
        <f>IF($BA78="","",INDEX(E$78:E$83,MATCH($BA78,$J$78:$J$83,0)))</f>
        <v/>
      </c>
      <c r="BF78" s="330" t="s">
        <v>12</v>
      </c>
      <c r="BG78" s="444" t="str">
        <f t="shared" ref="BG78:BG83" si="26">IF($BA78="","",INDEX(G$78:G$83,MATCH($BA78,$J$78:$J$83,0)))</f>
        <v/>
      </c>
      <c r="BH78" s="361" t="str">
        <f>IF($BA78="","",INDEX(I$78:I$83,MATCH($BA78,$J$78:$J$83,0)))</f>
        <v/>
      </c>
      <c r="BI78" s="445">
        <f>IF(BH78="A",0,IF(BH78="B",1,IF(BH78="C",2,IF(BH78="D",4,IF(BH78="E",8,IF(BH78="F",16,777777777))))))</f>
        <v>777777777</v>
      </c>
      <c r="BJ78" s="340" t="e">
        <f>IF(E78&gt;G78,IF(Spielplan!E78&gt;Spielplan!G78,Punktemodus!$B$3,0),0)</f>
        <v>#N/A</v>
      </c>
      <c r="BK78" s="340" t="e">
        <f>IF(E78=G78,IF(Spielplan!E78=Spielplan!G78,Punktemodus!$B$3,0),0)</f>
        <v>#N/A</v>
      </c>
      <c r="BL78" s="340" t="e">
        <f>IF(E78&lt;G78,IF(Spielplan!E78&lt;Spielplan!G78,Punktemodus!$B$3,0),0)</f>
        <v>#N/A</v>
      </c>
      <c r="BM78" s="340" t="e">
        <f>IF(E78=Spielplan!E78,IF(G78=Spielplan!G78,Punktemodus!$B$5,0),0)</f>
        <v>#N/A</v>
      </c>
      <c r="BN78" s="340" t="e">
        <f>IF(E78=Spielplan!E78,Punktemodus!$B$7,0)</f>
        <v>#N/A</v>
      </c>
      <c r="BO78" s="340" t="e">
        <f>IF(G78=Spielplan!G78,Punktemodus!$B$7,0)</f>
        <v>#N/A</v>
      </c>
      <c r="BP78" s="314"/>
      <c r="BQ78" s="315"/>
      <c r="BR78" s="521"/>
      <c r="BS78" s="407"/>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row>
    <row r="79" spans="1:101" ht="18.75" customHeight="1" thickBot="1" x14ac:dyDescent="0.35">
      <c r="A79" s="314"/>
      <c r="B79" s="314"/>
      <c r="C79" s="446" t="e">
        <f>BB25</f>
        <v>#N/A</v>
      </c>
      <c r="D79" s="435" t="e">
        <f>BD25</f>
        <v>#N/A</v>
      </c>
      <c r="E79" s="435" t="e">
        <f>BE25</f>
        <v>#N/A</v>
      </c>
      <c r="F79" s="330" t="s">
        <v>12</v>
      </c>
      <c r="G79" s="435" t="e">
        <f>BG25</f>
        <v>#N/A</v>
      </c>
      <c r="H79" s="436" t="e">
        <f t="shared" ref="H79:H83" si="27">D79*1000+(E79-G79)*10+E79</f>
        <v>#N/A</v>
      </c>
      <c r="I79" s="447" t="s">
        <v>200</v>
      </c>
      <c r="J79" s="438" t="e">
        <f t="shared" si="24"/>
        <v>#N/A</v>
      </c>
      <c r="K79" s="439"/>
      <c r="L79" s="433"/>
      <c r="M79" s="440"/>
      <c r="N79" s="440"/>
      <c r="O79" s="440"/>
      <c r="P79" s="440"/>
      <c r="Q79" s="440"/>
      <c r="R79" s="440"/>
      <c r="S79" s="440"/>
      <c r="T79" s="440"/>
      <c r="U79" s="440"/>
      <c r="V79" s="440"/>
      <c r="W79" s="440"/>
      <c r="X79" s="440"/>
      <c r="Y79" s="314"/>
      <c r="Z79" s="314"/>
      <c r="AA79" s="314"/>
      <c r="AB79" s="314"/>
      <c r="AC79" s="314"/>
      <c r="AD79" s="433"/>
      <c r="AE79" s="433"/>
      <c r="AF79" s="433"/>
      <c r="AG79" s="314"/>
      <c r="AH79" s="314"/>
      <c r="AI79" s="314"/>
      <c r="AJ79" s="314"/>
      <c r="AK79" s="314"/>
      <c r="AL79" s="314"/>
      <c r="AM79" s="314"/>
      <c r="AN79" s="314"/>
      <c r="AO79" s="314"/>
      <c r="AP79" s="314"/>
      <c r="AQ79" s="314"/>
      <c r="AR79" s="314"/>
      <c r="AS79" s="314"/>
      <c r="AT79" s="314"/>
      <c r="AU79" s="314"/>
      <c r="AV79" s="314"/>
      <c r="AW79" s="314"/>
      <c r="AX79" s="314"/>
      <c r="AY79" s="314"/>
      <c r="AZ79" s="314"/>
      <c r="BA79" s="441" t="str">
        <f t="shared" si="25"/>
        <v/>
      </c>
      <c r="BB79" s="442" t="str">
        <f t="shared" ref="BB79:BB83" si="28">IF($BA79="","",INDEX(C$78:C$83,MATCH($BA79,$J$78:$J$83,0)))</f>
        <v/>
      </c>
      <c r="BC79" s="443"/>
      <c r="BD79" s="444" t="str">
        <f t="shared" ref="BD79:BD83" si="29">IF($BA79="","",INDEX(D$78:D$83,MATCH($BA79,$J$78:$J$83,0)))</f>
        <v/>
      </c>
      <c r="BE79" s="361" t="str">
        <f>IF($BA79="","",INDEX(E$78:E$83,MATCH($BA79,$J$78:$J$83,0)))</f>
        <v/>
      </c>
      <c r="BF79" s="330" t="s">
        <v>12</v>
      </c>
      <c r="BG79" s="444" t="str">
        <f t="shared" si="26"/>
        <v/>
      </c>
      <c r="BH79" s="361" t="str">
        <f t="shared" ref="BH79:BH83" si="30">IF($BA79="","",INDEX(I$78:I$83,MATCH($BA79,$J$78:$J$83,0)))</f>
        <v/>
      </c>
      <c r="BI79" s="445">
        <f t="shared" ref="BI79:BI81" si="31">IF(BH79="A",0,IF(BH79="B",1,IF(BH79="C",2,IF(BH79="D",4,IF(BH79="E",8,IF(BH79="F",16,777777777))))))</f>
        <v>777777777</v>
      </c>
      <c r="BJ79" s="340" t="e">
        <f>IF(E79&gt;G79,IF(Spielplan!E79&gt;Spielplan!G79,Punktemodus!$B$3,0),0)</f>
        <v>#N/A</v>
      </c>
      <c r="BK79" s="340" t="e">
        <f>IF(E79=G79,IF(Spielplan!E79=Spielplan!G79,Punktemodus!$B$3,0),0)</f>
        <v>#N/A</v>
      </c>
      <c r="BL79" s="340" t="e">
        <f>IF(E79&lt;G79,IF(Spielplan!E79&lt;Spielplan!G79,Punktemodus!$B$3,0),0)</f>
        <v>#N/A</v>
      </c>
      <c r="BM79" s="340" t="e">
        <f>IF(E79=Spielplan!E79,IF(G79=Spielplan!G79,Punktemodus!$B$5,0),0)</f>
        <v>#N/A</v>
      </c>
      <c r="BN79" s="340" t="e">
        <f>IF(E79=Spielplan!E79,Punktemodus!$B$7,0)</f>
        <v>#N/A</v>
      </c>
      <c r="BO79" s="340" t="e">
        <f>IF(G79=Spielplan!G79,Punktemodus!$B$7,0)</f>
        <v>#N/A</v>
      </c>
      <c r="BP79" s="314"/>
      <c r="BQ79" s="315"/>
      <c r="BR79" s="521"/>
      <c r="BS79" s="645" t="s">
        <v>107</v>
      </c>
      <c r="BT79" s="699"/>
      <c r="BU79" s="700"/>
      <c r="BV79" s="701"/>
      <c r="BW79" s="254"/>
      <c r="BX79" s="254"/>
      <c r="BY79" s="254"/>
      <c r="BZ79" s="448">
        <f>SUM(BX48:BX77)</f>
        <v>1060</v>
      </c>
      <c r="CA79" s="254"/>
      <c r="CB79" s="254"/>
      <c r="CC79" s="254"/>
      <c r="CD79" s="254"/>
      <c r="CE79" s="448">
        <f>SUM(CE50:CE75)</f>
        <v>0</v>
      </c>
      <c r="CF79" s="254"/>
      <c r="CG79" s="254"/>
      <c r="CH79" s="254"/>
      <c r="CI79" s="254"/>
      <c r="CJ79" s="448">
        <f>SUM(CJ54:CJ71)</f>
        <v>0</v>
      </c>
      <c r="CK79" s="254"/>
      <c r="CL79" s="254"/>
      <c r="CM79" s="254"/>
      <c r="CN79" s="254"/>
      <c r="CO79" s="448">
        <f>SUM(CO59:CO60)</f>
        <v>0</v>
      </c>
      <c r="CP79" s="254"/>
      <c r="CQ79" s="254"/>
      <c r="CR79" s="254"/>
      <c r="CS79" s="448" t="e">
        <f>CS54</f>
        <v>#N/A</v>
      </c>
      <c r="CT79" s="254"/>
      <c r="CU79" s="254"/>
      <c r="CV79" s="254"/>
      <c r="CW79" s="254"/>
    </row>
    <row r="80" spans="1:101" ht="18.75" customHeight="1" thickBot="1" x14ac:dyDescent="0.35">
      <c r="A80" s="314"/>
      <c r="B80" s="314"/>
      <c r="C80" s="446" t="e">
        <f>BB36</f>
        <v>#N/A</v>
      </c>
      <c r="D80" s="435" t="e">
        <f>BD36</f>
        <v>#N/A</v>
      </c>
      <c r="E80" s="435" t="e">
        <f>BE36</f>
        <v>#N/A</v>
      </c>
      <c r="F80" s="330" t="s">
        <v>12</v>
      </c>
      <c r="G80" s="435" t="e">
        <f>BG36</f>
        <v>#N/A</v>
      </c>
      <c r="H80" s="436" t="e">
        <f t="shared" si="27"/>
        <v>#N/A</v>
      </c>
      <c r="I80" s="447" t="s">
        <v>201</v>
      </c>
      <c r="J80" s="438" t="e">
        <f t="shared" si="24"/>
        <v>#N/A</v>
      </c>
      <c r="K80" s="439"/>
      <c r="L80" s="433"/>
      <c r="M80" s="440"/>
      <c r="N80" s="440"/>
      <c r="O80" s="440"/>
      <c r="P80" s="440"/>
      <c r="Q80" s="440"/>
      <c r="R80" s="440"/>
      <c r="S80" s="440"/>
      <c r="T80" s="440"/>
      <c r="U80" s="440"/>
      <c r="V80" s="440"/>
      <c r="W80" s="440"/>
      <c r="X80" s="440"/>
      <c r="Y80" s="314"/>
      <c r="Z80" s="314"/>
      <c r="AA80" s="314"/>
      <c r="AB80" s="314"/>
      <c r="AC80" s="314"/>
      <c r="AD80" s="433"/>
      <c r="AE80" s="433"/>
      <c r="AF80" s="433"/>
      <c r="AG80" s="314"/>
      <c r="AH80" s="314"/>
      <c r="AI80" s="314"/>
      <c r="AJ80" s="314"/>
      <c r="AK80" s="314"/>
      <c r="AL80" s="314"/>
      <c r="AM80" s="314"/>
      <c r="AN80" s="314"/>
      <c r="AO80" s="314"/>
      <c r="AP80" s="314"/>
      <c r="AQ80" s="314"/>
      <c r="AR80" s="314"/>
      <c r="AS80" s="314"/>
      <c r="AT80" s="314"/>
      <c r="AU80" s="314"/>
      <c r="AV80" s="314"/>
      <c r="AW80" s="314"/>
      <c r="AX80" s="314"/>
      <c r="AY80" s="314"/>
      <c r="AZ80" s="314"/>
      <c r="BA80" s="441" t="str">
        <f t="shared" si="25"/>
        <v/>
      </c>
      <c r="BB80" s="442" t="str">
        <f t="shared" si="28"/>
        <v/>
      </c>
      <c r="BC80" s="443"/>
      <c r="BD80" s="444" t="str">
        <f t="shared" si="29"/>
        <v/>
      </c>
      <c r="BE80" s="361" t="str">
        <f>IF($BA80="","",INDEX(E$78:E$83,MATCH($BA80,$J$78:$J$83,0)))</f>
        <v/>
      </c>
      <c r="BF80" s="330" t="s">
        <v>12</v>
      </c>
      <c r="BG80" s="444" t="str">
        <f t="shared" si="26"/>
        <v/>
      </c>
      <c r="BH80" s="361" t="str">
        <f t="shared" si="30"/>
        <v/>
      </c>
      <c r="BI80" s="445">
        <f t="shared" si="31"/>
        <v>777777777</v>
      </c>
      <c r="BJ80" s="340" t="e">
        <f>IF(E80&gt;G80,IF(Spielplan!E80&gt;Spielplan!G80,Punktemodus!$B$3,0),0)</f>
        <v>#N/A</v>
      </c>
      <c r="BK80" s="340" t="e">
        <f>IF(E80=G80,IF(Spielplan!E80=Spielplan!G80,Punktemodus!$B$3,0),0)</f>
        <v>#N/A</v>
      </c>
      <c r="BL80" s="340" t="e">
        <f>IF(E80&lt;G80,IF(Spielplan!E80&lt;Spielplan!G80,Punktemodus!$B$3,0),0)</f>
        <v>#N/A</v>
      </c>
      <c r="BM80" s="340" t="e">
        <f>IF(E80=Spielplan!E80,IF(G80=Spielplan!G80,Punktemodus!$B$5,0),0)</f>
        <v>#N/A</v>
      </c>
      <c r="BN80" s="340" t="e">
        <f>IF(E80=Spielplan!E80,Punktemodus!$B$7,0)</f>
        <v>#N/A</v>
      </c>
      <c r="BO80" s="340" t="e">
        <f>IF(G80=Spielplan!G80,Punktemodus!$B$7,0)</f>
        <v>#N/A</v>
      </c>
      <c r="BP80" s="314"/>
      <c r="BQ80" s="315"/>
      <c r="BR80" s="521"/>
      <c r="BS80" s="647"/>
      <c r="BT80" s="702"/>
      <c r="BU80" s="703"/>
      <c r="BV80" s="704"/>
      <c r="BW80" s="254"/>
      <c r="BX80" s="254"/>
      <c r="BY80" s="254"/>
      <c r="BZ80" s="364"/>
      <c r="CA80" s="254"/>
      <c r="CB80" s="254"/>
      <c r="CC80" s="254"/>
      <c r="CD80" s="254"/>
      <c r="CE80" s="364"/>
      <c r="CF80" s="254"/>
      <c r="CG80" s="254"/>
      <c r="CH80" s="254"/>
      <c r="CI80" s="254"/>
      <c r="CJ80" s="364"/>
      <c r="CK80" s="254"/>
      <c r="CL80" s="254"/>
      <c r="CM80" s="254"/>
      <c r="CN80" s="254"/>
      <c r="CO80" s="364"/>
      <c r="CP80" s="254"/>
      <c r="CQ80" s="254"/>
      <c r="CR80" s="254"/>
      <c r="CS80" s="364"/>
      <c r="CT80" s="254"/>
      <c r="CU80" s="254"/>
      <c r="CV80" s="254"/>
      <c r="CW80" s="254"/>
    </row>
    <row r="81" spans="1:101" ht="18.75" customHeight="1" thickBot="1" x14ac:dyDescent="0.35">
      <c r="A81" s="314"/>
      <c r="B81" s="314"/>
      <c r="C81" s="446" t="e">
        <f>BB47</f>
        <v>#N/A</v>
      </c>
      <c r="D81" s="435" t="e">
        <f>BD47</f>
        <v>#N/A</v>
      </c>
      <c r="E81" s="435" t="e">
        <f>BE47</f>
        <v>#N/A</v>
      </c>
      <c r="F81" s="330" t="s">
        <v>12</v>
      </c>
      <c r="G81" s="435" t="e">
        <f>BG47</f>
        <v>#N/A</v>
      </c>
      <c r="H81" s="436" t="e">
        <f t="shared" si="27"/>
        <v>#N/A</v>
      </c>
      <c r="I81" s="447" t="s">
        <v>202</v>
      </c>
      <c r="J81" s="438" t="e">
        <f t="shared" si="24"/>
        <v>#N/A</v>
      </c>
      <c r="K81" s="439"/>
      <c r="L81" s="433"/>
      <c r="M81" s="440"/>
      <c r="N81" s="440"/>
      <c r="O81" s="440"/>
      <c r="P81" s="440"/>
      <c r="Q81" s="440"/>
      <c r="R81" s="440"/>
      <c r="S81" s="440"/>
      <c r="T81" s="440"/>
      <c r="U81" s="440"/>
      <c r="V81" s="440"/>
      <c r="W81" s="440"/>
      <c r="X81" s="440"/>
      <c r="Y81" s="314"/>
      <c r="Z81" s="314"/>
      <c r="AA81" s="314"/>
      <c r="AB81" s="314"/>
      <c r="AC81" s="314"/>
      <c r="AD81" s="433"/>
      <c r="AE81" s="433"/>
      <c r="AF81" s="433"/>
      <c r="AG81" s="314"/>
      <c r="AH81" s="314"/>
      <c r="AI81" s="314"/>
      <c r="AJ81" s="314"/>
      <c r="AK81" s="314"/>
      <c r="AL81" s="314"/>
      <c r="AM81" s="314"/>
      <c r="AN81" s="314"/>
      <c r="AO81" s="314"/>
      <c r="AP81" s="314"/>
      <c r="AQ81" s="314"/>
      <c r="AR81" s="314"/>
      <c r="AS81" s="314"/>
      <c r="AT81" s="314"/>
      <c r="AU81" s="314"/>
      <c r="AV81" s="314"/>
      <c r="AW81" s="314"/>
      <c r="AX81" s="314"/>
      <c r="AY81" s="314"/>
      <c r="AZ81" s="314"/>
      <c r="BA81" s="441" t="str">
        <f t="shared" si="25"/>
        <v/>
      </c>
      <c r="BB81" s="442" t="str">
        <f t="shared" si="28"/>
        <v/>
      </c>
      <c r="BC81" s="443"/>
      <c r="BD81" s="444" t="str">
        <f t="shared" si="29"/>
        <v/>
      </c>
      <c r="BE81" s="361" t="str">
        <f>IF($BA81="","",INDEX(E$78:E$83,MATCH($BA81,$J$78:$J$83,0)))</f>
        <v/>
      </c>
      <c r="BF81" s="330" t="s">
        <v>12</v>
      </c>
      <c r="BG81" s="444" t="str">
        <f t="shared" si="26"/>
        <v/>
      </c>
      <c r="BH81" s="361" t="str">
        <f t="shared" si="30"/>
        <v/>
      </c>
      <c r="BI81" s="445">
        <f t="shared" si="31"/>
        <v>777777777</v>
      </c>
      <c r="BJ81" s="340" t="e">
        <f>IF(E81&gt;G81,IF(Spielplan!E81&gt;Spielplan!G81,Punktemodus!$B$3,0),0)</f>
        <v>#N/A</v>
      </c>
      <c r="BK81" s="340" t="e">
        <f>IF(E81=G81,IF(Spielplan!E81=Spielplan!G81,Punktemodus!$B$3,0),0)</f>
        <v>#N/A</v>
      </c>
      <c r="BL81" s="340" t="e">
        <f>IF(E81&lt;G81,IF(Spielplan!E81&lt;Spielplan!G81,Punktemodus!$B$3,0),0)</f>
        <v>#N/A</v>
      </c>
      <c r="BM81" s="340" t="e">
        <f>IF(E81=Spielplan!E81,IF(G81=Spielplan!G81,Punktemodus!$B$5,0),0)</f>
        <v>#N/A</v>
      </c>
      <c r="BN81" s="340" t="e">
        <f>IF(E81=Spielplan!E81,Punktemodus!$B$7,0)</f>
        <v>#N/A</v>
      </c>
      <c r="BO81" s="340" t="e">
        <f>IF(G81=Spielplan!G81,Punktemodus!$B$7,0)</f>
        <v>#N/A</v>
      </c>
      <c r="BP81" s="314"/>
      <c r="BQ81" s="315"/>
      <c r="BR81" s="521"/>
      <c r="BS81" s="254"/>
      <c r="BT81" s="254"/>
      <c r="BU81" s="254"/>
      <c r="BV81" s="254"/>
      <c r="BW81" s="254"/>
      <c r="BX81" s="254"/>
      <c r="BY81" s="254"/>
      <c r="BZ81" s="631" t="s">
        <v>100</v>
      </c>
      <c r="CA81" s="254"/>
      <c r="CB81" s="254"/>
      <c r="CC81" s="254"/>
      <c r="CD81" s="254"/>
      <c r="CE81" s="631" t="s">
        <v>101</v>
      </c>
      <c r="CF81" s="254"/>
      <c r="CG81" s="254"/>
      <c r="CH81" s="254"/>
      <c r="CI81" s="254"/>
      <c r="CJ81" s="631" t="s">
        <v>106</v>
      </c>
      <c r="CK81" s="254"/>
      <c r="CL81" s="254"/>
      <c r="CM81" s="254"/>
      <c r="CN81" s="254"/>
      <c r="CO81" s="631" t="s">
        <v>102</v>
      </c>
      <c r="CP81" s="254"/>
      <c r="CQ81" s="254"/>
      <c r="CR81" s="254"/>
      <c r="CS81" s="631" t="s">
        <v>262</v>
      </c>
      <c r="CT81" s="254"/>
      <c r="CU81" s="254"/>
      <c r="CV81" s="254"/>
      <c r="CW81" s="254"/>
    </row>
    <row r="82" spans="1:101" ht="18.75" customHeight="1" thickBot="1" x14ac:dyDescent="0.35">
      <c r="A82" s="314"/>
      <c r="B82" s="314"/>
      <c r="C82" s="446" t="e">
        <f>BB58</f>
        <v>#N/A</v>
      </c>
      <c r="D82" s="435" t="e">
        <f>BD58</f>
        <v>#N/A</v>
      </c>
      <c r="E82" s="435" t="e">
        <f>BE58</f>
        <v>#N/A</v>
      </c>
      <c r="F82" s="330" t="s">
        <v>12</v>
      </c>
      <c r="G82" s="435" t="e">
        <f>BG58</f>
        <v>#N/A</v>
      </c>
      <c r="H82" s="436" t="e">
        <f t="shared" si="27"/>
        <v>#N/A</v>
      </c>
      <c r="I82" s="447" t="s">
        <v>203</v>
      </c>
      <c r="J82" s="438" t="e">
        <f t="shared" si="24"/>
        <v>#N/A</v>
      </c>
      <c r="K82" s="439"/>
      <c r="L82" s="433"/>
      <c r="M82" s="440"/>
      <c r="N82" s="440"/>
      <c r="O82" s="440"/>
      <c r="P82" s="440"/>
      <c r="Q82" s="440"/>
      <c r="R82" s="440"/>
      <c r="S82" s="440"/>
      <c r="T82" s="440"/>
      <c r="U82" s="440"/>
      <c r="V82" s="440"/>
      <c r="W82" s="440"/>
      <c r="X82" s="440"/>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49" t="str">
        <f t="shared" si="25"/>
        <v/>
      </c>
      <c r="BB82" s="350" t="str">
        <f t="shared" si="28"/>
        <v/>
      </c>
      <c r="BC82" s="558"/>
      <c r="BD82" s="351" t="str">
        <f t="shared" si="29"/>
        <v/>
      </c>
      <c r="BE82" s="351" t="str">
        <f>IF($BA82="","",INDEX(E$78:E$83,MATCH($BA82,$J$78:$J$83,0)))</f>
        <v/>
      </c>
      <c r="BF82" s="330" t="s">
        <v>12</v>
      </c>
      <c r="BG82" s="351" t="str">
        <f t="shared" si="26"/>
        <v/>
      </c>
      <c r="BH82" s="351" t="str">
        <f t="shared" si="30"/>
        <v/>
      </c>
      <c r="BI82" s="314"/>
      <c r="BJ82" s="340" t="e">
        <f>IF(E82&gt;G82,IF(Spielplan!E82&gt;Spielplan!G82,Punktemodus!$B$3,0),0)</f>
        <v>#N/A</v>
      </c>
      <c r="BK82" s="340" t="e">
        <f>IF(E82=G82,IF(Spielplan!E82=Spielplan!G82,Punktemodus!$B$3,0),0)</f>
        <v>#N/A</v>
      </c>
      <c r="BL82" s="340" t="e">
        <f>IF(E82&lt;G82,IF(Spielplan!E82&lt;Spielplan!G82,Punktemodus!$B$3,0),0)</f>
        <v>#N/A</v>
      </c>
      <c r="BM82" s="340" t="e">
        <f>IF(E82=Spielplan!E82,IF(G82=Spielplan!G82,Punktemodus!$B$5,0),0)</f>
        <v>#N/A</v>
      </c>
      <c r="BN82" s="340" t="e">
        <f>IF(E82=Spielplan!E82,Punktemodus!$B$7,0)</f>
        <v>#N/A</v>
      </c>
      <c r="BO82" s="340" t="e">
        <f>IF(G82=Spielplan!G82,Punktemodus!$B$7,0)</f>
        <v>#N/A</v>
      </c>
      <c r="BP82" s="314"/>
      <c r="BQ82" s="314"/>
      <c r="BR82" s="521"/>
      <c r="BS82" s="254"/>
      <c r="BT82" s="254"/>
      <c r="BU82" s="254"/>
      <c r="BV82" s="254"/>
      <c r="BW82" s="254"/>
      <c r="BX82" s="254"/>
      <c r="BY82" s="254"/>
      <c r="BZ82" s="631"/>
      <c r="CA82" s="254"/>
      <c r="CB82" s="254"/>
      <c r="CC82" s="254"/>
      <c r="CD82" s="254"/>
      <c r="CE82" s="631"/>
      <c r="CF82" s="254"/>
      <c r="CG82" s="254"/>
      <c r="CH82" s="254"/>
      <c r="CI82" s="254"/>
      <c r="CJ82" s="631"/>
      <c r="CK82" s="254"/>
      <c r="CL82" s="254"/>
      <c r="CM82" s="254"/>
      <c r="CN82" s="254"/>
      <c r="CO82" s="631"/>
      <c r="CP82" s="254"/>
      <c r="CQ82" s="254"/>
      <c r="CR82" s="254"/>
      <c r="CS82" s="631"/>
      <c r="CT82" s="254"/>
      <c r="CU82" s="254"/>
      <c r="CV82" s="254"/>
      <c r="CW82" s="254"/>
    </row>
    <row r="83" spans="1:101" ht="18.75" customHeight="1" thickBot="1" x14ac:dyDescent="0.35">
      <c r="A83" s="314"/>
      <c r="B83" s="314"/>
      <c r="C83" s="449" t="e">
        <f>BB69</f>
        <v>#N/A</v>
      </c>
      <c r="D83" s="435" t="e">
        <f>BD69</f>
        <v>#N/A</v>
      </c>
      <c r="E83" s="435" t="e">
        <f>BE69</f>
        <v>#N/A</v>
      </c>
      <c r="F83" s="330" t="s">
        <v>12</v>
      </c>
      <c r="G83" s="435" t="e">
        <f>BG69</f>
        <v>#N/A</v>
      </c>
      <c r="H83" s="436" t="e">
        <f t="shared" si="27"/>
        <v>#N/A</v>
      </c>
      <c r="I83" s="450" t="s">
        <v>204</v>
      </c>
      <c r="J83" s="438" t="e">
        <f t="shared" si="24"/>
        <v>#N/A</v>
      </c>
      <c r="K83" s="439"/>
      <c r="L83" s="433"/>
      <c r="M83" s="440"/>
      <c r="N83" s="440"/>
      <c r="O83" s="440"/>
      <c r="P83" s="440"/>
      <c r="Q83" s="440"/>
      <c r="R83" s="440"/>
      <c r="S83" s="440"/>
      <c r="T83" s="440"/>
      <c r="U83" s="440"/>
      <c r="V83" s="440"/>
      <c r="W83" s="440"/>
      <c r="X83" s="440"/>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49" t="str">
        <f t="shared" si="25"/>
        <v/>
      </c>
      <c r="BB83" s="350" t="str">
        <f t="shared" si="28"/>
        <v/>
      </c>
      <c r="BC83" s="558"/>
      <c r="BD83" s="351" t="str">
        <f t="shared" si="29"/>
        <v/>
      </c>
      <c r="BE83" s="351" t="str">
        <f>IF($BA83="","",INDEX(E$78:E$83,MATCH($BA83,$J$78:$J$83,0)))</f>
        <v/>
      </c>
      <c r="BF83" s="330" t="s">
        <v>12</v>
      </c>
      <c r="BG83" s="351" t="str">
        <f t="shared" si="26"/>
        <v/>
      </c>
      <c r="BH83" s="351" t="str">
        <f t="shared" si="30"/>
        <v/>
      </c>
      <c r="BI83" s="314"/>
      <c r="BJ83" s="340" t="e">
        <f>IF(E83&gt;G83,IF(Spielplan!E83&gt;Spielplan!G83,Punktemodus!$B$3,0),0)</f>
        <v>#N/A</v>
      </c>
      <c r="BK83" s="340" t="e">
        <f>IF(E83=G83,IF(Spielplan!E83=Spielplan!G83,Punktemodus!$B$3,0),0)</f>
        <v>#N/A</v>
      </c>
      <c r="BL83" s="340" t="e">
        <f>IF(E83&lt;G83,IF(Spielplan!E83&lt;Spielplan!G83,Punktemodus!$B$3,0),0)</f>
        <v>#N/A</v>
      </c>
      <c r="BM83" s="340" t="e">
        <f>IF(E83=Spielplan!E83,IF(G83=Spielplan!G83,Punktemodus!$B$5,0),0)</f>
        <v>#N/A</v>
      </c>
      <c r="BN83" s="340" t="e">
        <f>IF(E83=Spielplan!E83,Punktemodus!$B$7,0)</f>
        <v>#N/A</v>
      </c>
      <c r="BO83" s="340" t="e">
        <f>IF(G83=Spielplan!G83,Punktemodus!$B$7,0)</f>
        <v>#N/A</v>
      </c>
      <c r="BP83" s="314"/>
      <c r="BQ83" s="314"/>
      <c r="BR83" s="521"/>
      <c r="BS83" s="254"/>
      <c r="BT83" s="254"/>
      <c r="BU83" s="254"/>
      <c r="BV83" s="254"/>
      <c r="BW83" s="254"/>
      <c r="BX83" s="254"/>
      <c r="BY83" s="254"/>
      <c r="BZ83" s="631"/>
      <c r="CA83" s="254"/>
      <c r="CB83" s="254"/>
      <c r="CC83" s="254"/>
      <c r="CD83" s="254"/>
      <c r="CE83" s="631"/>
      <c r="CF83" s="254"/>
      <c r="CG83" s="254"/>
      <c r="CH83" s="254"/>
      <c r="CI83" s="254"/>
      <c r="CJ83" s="631"/>
      <c r="CK83" s="254"/>
      <c r="CL83" s="254"/>
      <c r="CM83" s="254"/>
      <c r="CN83" s="254"/>
      <c r="CO83" s="631"/>
      <c r="CP83" s="254"/>
      <c r="CQ83" s="254"/>
      <c r="CR83" s="254"/>
      <c r="CS83" s="631"/>
      <c r="CT83" s="254"/>
      <c r="CU83" s="254"/>
      <c r="CV83" s="254"/>
      <c r="CW83" s="254"/>
    </row>
    <row r="84" spans="1:101" ht="18.75" customHeight="1" thickBot="1" x14ac:dyDescent="0.35">
      <c r="A84" s="314"/>
      <c r="B84" s="314"/>
      <c r="C84" s="469" t="str">
        <f>$BB$23</f>
        <v>Dänemark</v>
      </c>
      <c r="D84" s="469" t="str">
        <f>$BB$34</f>
        <v>Österreich</v>
      </c>
      <c r="E84" s="470"/>
      <c r="F84" s="471" t="str">
        <f>$BB$56</f>
        <v>Polen</v>
      </c>
      <c r="G84" s="470"/>
      <c r="H84" s="472" t="str">
        <f>$BB$67</f>
        <v>Georgien</v>
      </c>
      <c r="I84" s="314"/>
      <c r="J84" s="314"/>
      <c r="K84" s="430"/>
      <c r="L84" s="314"/>
      <c r="M84" s="324"/>
      <c r="N84" s="324"/>
      <c r="O84" s="324"/>
      <c r="P84" s="324"/>
      <c r="Q84" s="324"/>
      <c r="R84" s="324"/>
      <c r="S84" s="324"/>
      <c r="T84" s="324"/>
      <c r="U84" s="324"/>
      <c r="V84" s="324"/>
      <c r="W84" s="324"/>
      <c r="X84" s="32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2"/>
      <c r="BK84" s="312"/>
      <c r="BL84" s="312"/>
      <c r="BM84" s="312"/>
      <c r="BN84" s="312"/>
      <c r="BO84" s="312"/>
      <c r="BP84" s="314"/>
      <c r="BQ84" s="314"/>
      <c r="BR84" s="521"/>
      <c r="BS84" s="254"/>
      <c r="BT84" s="254"/>
      <c r="BU84" s="254"/>
      <c r="BV84" s="254"/>
      <c r="BW84" s="254"/>
      <c r="BX84" s="254"/>
      <c r="BY84" s="254"/>
      <c r="BZ84" s="632"/>
      <c r="CA84" s="254"/>
      <c r="CB84" s="254"/>
      <c r="CC84" s="254"/>
      <c r="CD84" s="254"/>
      <c r="CE84" s="632"/>
      <c r="CF84" s="254"/>
      <c r="CG84" s="254"/>
      <c r="CH84" s="254"/>
      <c r="CI84" s="254"/>
      <c r="CJ84" s="632"/>
      <c r="CK84" s="254"/>
      <c r="CL84" s="254"/>
      <c r="CM84" s="254"/>
      <c r="CN84" s="254"/>
      <c r="CO84" s="632"/>
      <c r="CP84" s="254"/>
      <c r="CQ84" s="254"/>
      <c r="CR84" s="254"/>
      <c r="CS84" s="632"/>
      <c r="CT84" s="254"/>
      <c r="CU84" s="254"/>
      <c r="CV84" s="254"/>
      <c r="CW84" s="254"/>
    </row>
    <row r="85" spans="1:101" ht="18.75" customHeight="1" thickBot="1" x14ac:dyDescent="0.35">
      <c r="A85" s="314"/>
      <c r="B85" s="314"/>
      <c r="C85" s="499" t="s">
        <v>189</v>
      </c>
      <c r="D85" s="676" t="s">
        <v>192</v>
      </c>
      <c r="E85" s="677"/>
      <c r="F85" s="678" t="s">
        <v>193</v>
      </c>
      <c r="G85" s="679"/>
      <c r="H85" s="500" t="s">
        <v>190</v>
      </c>
      <c r="I85" s="314"/>
      <c r="J85" s="386"/>
      <c r="K85" s="451" t="s">
        <v>225</v>
      </c>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452"/>
      <c r="BF85" s="314"/>
      <c r="BG85" s="314"/>
      <c r="BH85" s="453">
        <f>SUM(BI78:BI81)</f>
        <v>3111111108</v>
      </c>
      <c r="BI85" s="314"/>
      <c r="BJ85" s="312"/>
      <c r="BK85" s="312"/>
      <c r="BL85" s="312"/>
      <c r="BM85" s="312"/>
      <c r="BN85" s="312"/>
      <c r="BO85" s="312"/>
      <c r="BP85" s="314"/>
      <c r="BQ85" s="314"/>
      <c r="BR85" s="521"/>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row>
    <row r="86" spans="1:101" ht="18.75" customHeight="1" thickTop="1" thickBot="1" x14ac:dyDescent="0.35">
      <c r="A86" s="501" t="s">
        <v>207</v>
      </c>
      <c r="B86" s="502">
        <v>7</v>
      </c>
      <c r="C86" s="503" t="e">
        <f>$C$78</f>
        <v>#N/A</v>
      </c>
      <c r="D86" s="680" t="e">
        <f>$C$81</f>
        <v>#N/A</v>
      </c>
      <c r="E86" s="681"/>
      <c r="F86" s="682" t="e">
        <f>$C$79</f>
        <v>#N/A</v>
      </c>
      <c r="G86" s="683"/>
      <c r="H86" s="504" t="e">
        <f>$C$80</f>
        <v>#N/A</v>
      </c>
      <c r="I86" s="314"/>
      <c r="J86" s="388"/>
      <c r="K86" s="454" t="s">
        <v>222</v>
      </c>
      <c r="L86" s="455"/>
      <c r="M86" s="455"/>
      <c r="N86" s="455"/>
      <c r="O86" s="455"/>
      <c r="P86" s="455"/>
      <c r="Q86" s="455"/>
      <c r="R86" s="455"/>
      <c r="S86" s="455"/>
      <c r="T86" s="455"/>
      <c r="U86" s="455"/>
      <c r="V86" s="455"/>
      <c r="W86" s="455"/>
      <c r="X86" s="455"/>
      <c r="Y86" s="455"/>
      <c r="Z86" s="455"/>
      <c r="AA86" s="455"/>
      <c r="AB86" s="455"/>
      <c r="AC86" s="455"/>
      <c r="AD86" s="456"/>
      <c r="AE86" s="455"/>
      <c r="AF86" s="455"/>
      <c r="AG86" s="455"/>
      <c r="AH86" s="455"/>
      <c r="AI86" s="455"/>
      <c r="AJ86" s="455"/>
      <c r="AK86" s="455"/>
      <c r="AL86" s="455"/>
      <c r="AM86" s="455"/>
      <c r="AN86" s="456"/>
      <c r="AO86" s="455"/>
      <c r="AP86" s="455"/>
      <c r="AQ86" s="455"/>
      <c r="AR86" s="455"/>
      <c r="AS86" s="455"/>
      <c r="AT86" s="455"/>
      <c r="AU86" s="455"/>
      <c r="AV86" s="455"/>
      <c r="AW86" s="455"/>
      <c r="AX86" s="455"/>
      <c r="AY86" s="455"/>
      <c r="AZ86" s="455"/>
      <c r="BA86" s="455"/>
      <c r="BB86" s="454" t="s">
        <v>359</v>
      </c>
      <c r="BC86" s="455"/>
      <c r="BD86" s="457"/>
      <c r="BE86" s="458"/>
      <c r="BF86" s="325"/>
      <c r="BG86" s="314"/>
      <c r="BH86" s="314"/>
      <c r="BI86" s="314"/>
      <c r="BJ86" s="312"/>
      <c r="BK86" s="312"/>
      <c r="BL86" s="312"/>
      <c r="BM86" s="312"/>
      <c r="BN86" s="312"/>
      <c r="BO86" s="312"/>
      <c r="BP86" s="314"/>
      <c r="BQ86" s="314"/>
      <c r="BR86" s="521"/>
      <c r="BS86" s="643" t="s">
        <v>43</v>
      </c>
      <c r="BT86" s="644"/>
      <c r="BU86" s="644"/>
      <c r="BV86" s="644"/>
      <c r="BW86" s="254"/>
      <c r="BX86" s="645">
        <f>BP75</f>
        <v>0</v>
      </c>
      <c r="BY86" s="646"/>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row>
    <row r="87" spans="1:101" ht="18.75" customHeight="1" thickTop="1" thickBot="1" x14ac:dyDescent="0.35">
      <c r="A87" s="501" t="s">
        <v>208</v>
      </c>
      <c r="B87" s="502">
        <v>11</v>
      </c>
      <c r="C87" s="503" t="e">
        <f>$C$78</f>
        <v>#N/A</v>
      </c>
      <c r="D87" s="694" t="e">
        <f>$C$82</f>
        <v>#N/A</v>
      </c>
      <c r="E87" s="695"/>
      <c r="F87" s="682" t="e">
        <f>$C$79</f>
        <v>#N/A</v>
      </c>
      <c r="G87" s="683"/>
      <c r="H87" s="504" t="e">
        <f>$C$80</f>
        <v>#N/A</v>
      </c>
      <c r="I87" s="314"/>
      <c r="J87" s="388"/>
      <c r="K87" s="459" t="str">
        <f>BB12</f>
        <v>Italien</v>
      </c>
      <c r="L87" s="455"/>
      <c r="M87" s="455"/>
      <c r="N87" s="455"/>
      <c r="O87" s="455"/>
      <c r="P87" s="455"/>
      <c r="Q87" s="455"/>
      <c r="R87" s="455"/>
      <c r="S87" s="455"/>
      <c r="T87" s="455"/>
      <c r="U87" s="455"/>
      <c r="V87" s="455"/>
      <c r="W87" s="455"/>
      <c r="X87" s="455"/>
      <c r="Y87" s="455"/>
      <c r="Z87" s="455"/>
      <c r="AA87" s="455"/>
      <c r="AB87" s="455"/>
      <c r="AC87" s="455"/>
      <c r="AD87" s="456"/>
      <c r="AE87" s="455"/>
      <c r="AF87" s="455"/>
      <c r="AG87" s="455"/>
      <c r="AH87" s="455"/>
      <c r="AI87" s="455"/>
      <c r="AJ87" s="455"/>
      <c r="AK87" s="455"/>
      <c r="AL87" s="455"/>
      <c r="AM87" s="455"/>
      <c r="AN87" s="456"/>
      <c r="AO87" s="455"/>
      <c r="AP87" s="455"/>
      <c r="AQ87" s="455"/>
      <c r="AR87" s="455"/>
      <c r="AS87" s="455"/>
      <c r="AT87" s="455"/>
      <c r="AU87" s="455"/>
      <c r="AV87" s="455"/>
      <c r="AW87" s="455"/>
      <c r="AX87" s="455"/>
      <c r="AY87" s="455"/>
      <c r="AZ87" s="455"/>
      <c r="BA87" s="455"/>
      <c r="BB87" s="442" t="e">
        <f>VLOOKUP($BH$85,$B$86:$H$100,2,FALSE)</f>
        <v>#N/A</v>
      </c>
      <c r="BC87" s="443"/>
      <c r="BD87" s="361" t="e">
        <f t="shared" ref="BD87:BD89" si="32">VLOOKUP(BB87,$BB$78:$BH$81,7,FALSE)</f>
        <v>#N/A</v>
      </c>
      <c r="BE87" s="458"/>
      <c r="BF87" s="325"/>
      <c r="BG87" s="314"/>
      <c r="BH87" s="314"/>
      <c r="BI87" s="314"/>
      <c r="BJ87" s="312"/>
      <c r="BK87" s="312"/>
      <c r="BL87" s="312"/>
      <c r="BM87" s="312"/>
      <c r="BN87" s="312"/>
      <c r="BO87" s="312"/>
      <c r="BP87" s="314"/>
      <c r="BQ87" s="315"/>
      <c r="BR87" s="521"/>
      <c r="BS87" s="644"/>
      <c r="BT87" s="644"/>
      <c r="BU87" s="644"/>
      <c r="BV87" s="644"/>
      <c r="BW87" s="254"/>
      <c r="BX87" s="647"/>
      <c r="BY87" s="648"/>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row>
    <row r="88" spans="1:101" ht="18.75" customHeight="1" thickTop="1" thickBot="1" x14ac:dyDescent="0.35">
      <c r="A88" s="501" t="s">
        <v>209</v>
      </c>
      <c r="B88" s="502">
        <v>19</v>
      </c>
      <c r="C88" s="503" t="e">
        <f>$C$78</f>
        <v>#N/A</v>
      </c>
      <c r="D88" s="694" t="e">
        <f>$C$83</f>
        <v>#N/A</v>
      </c>
      <c r="E88" s="695"/>
      <c r="F88" s="682" t="e">
        <f>$C$79</f>
        <v>#N/A</v>
      </c>
      <c r="G88" s="683"/>
      <c r="H88" s="504" t="e">
        <f>$C$80</f>
        <v>#N/A</v>
      </c>
      <c r="I88" s="314"/>
      <c r="J88" s="388"/>
      <c r="K88" s="460" t="str">
        <f>BB23</f>
        <v>Dänemark</v>
      </c>
      <c r="L88" s="455"/>
      <c r="M88" s="455"/>
      <c r="N88" s="455"/>
      <c r="O88" s="455"/>
      <c r="P88" s="455"/>
      <c r="Q88" s="455"/>
      <c r="R88" s="455"/>
      <c r="S88" s="455"/>
      <c r="T88" s="455"/>
      <c r="U88" s="455"/>
      <c r="V88" s="455"/>
      <c r="W88" s="455"/>
      <c r="X88" s="455"/>
      <c r="Y88" s="455"/>
      <c r="Z88" s="455"/>
      <c r="AA88" s="455"/>
      <c r="AB88" s="455"/>
      <c r="AC88" s="455"/>
      <c r="AD88" s="456"/>
      <c r="AE88" s="455"/>
      <c r="AF88" s="455"/>
      <c r="AG88" s="455"/>
      <c r="AH88" s="455"/>
      <c r="AI88" s="455"/>
      <c r="AJ88" s="455"/>
      <c r="AK88" s="455"/>
      <c r="AL88" s="455"/>
      <c r="AM88" s="455"/>
      <c r="AN88" s="456"/>
      <c r="AO88" s="455"/>
      <c r="AP88" s="455"/>
      <c r="AQ88" s="455"/>
      <c r="AR88" s="455"/>
      <c r="AS88" s="455"/>
      <c r="AT88" s="455"/>
      <c r="AU88" s="455"/>
      <c r="AV88" s="455"/>
      <c r="AW88" s="455"/>
      <c r="AX88" s="455"/>
      <c r="AY88" s="455"/>
      <c r="AZ88" s="455"/>
      <c r="BA88" s="455"/>
      <c r="BB88" s="442" t="e">
        <f>VLOOKUP($BH$85,$B$86:$H$100,3,FALSE)</f>
        <v>#N/A</v>
      </c>
      <c r="BC88" s="443"/>
      <c r="BD88" s="361" t="e">
        <f t="shared" si="32"/>
        <v>#N/A</v>
      </c>
      <c r="BE88" s="458"/>
      <c r="BF88" s="325"/>
      <c r="BG88" s="314"/>
      <c r="BH88" s="314"/>
      <c r="BI88" s="314"/>
      <c r="BJ88" s="340"/>
      <c r="BK88" s="340"/>
      <c r="BL88" s="340"/>
      <c r="BM88" s="340"/>
      <c r="BN88" s="340"/>
      <c r="BO88" s="340"/>
      <c r="BP88" s="314"/>
      <c r="BQ88" s="315"/>
      <c r="BR88" s="521"/>
      <c r="BS88" s="254"/>
      <c r="BT88" s="398"/>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row>
    <row r="89" spans="1:101" ht="18.75" customHeight="1" thickBot="1" x14ac:dyDescent="0.35">
      <c r="A89" s="501" t="s">
        <v>210</v>
      </c>
      <c r="B89" s="502">
        <v>13</v>
      </c>
      <c r="C89" s="505" t="e">
        <f>$C$81</f>
        <v>#N/A</v>
      </c>
      <c r="D89" s="694" t="e">
        <f>$C$82</f>
        <v>#N/A</v>
      </c>
      <c r="E89" s="695"/>
      <c r="F89" s="696" t="e">
        <f>$C$78</f>
        <v>#N/A</v>
      </c>
      <c r="G89" s="697"/>
      <c r="H89" s="505" t="e">
        <f>$C$79</f>
        <v>#N/A</v>
      </c>
      <c r="I89" s="314"/>
      <c r="J89" s="388"/>
      <c r="K89" s="460" t="str">
        <f>BB34</f>
        <v>Österreich</v>
      </c>
      <c r="L89" s="455"/>
      <c r="M89" s="455"/>
      <c r="N89" s="455"/>
      <c r="O89" s="455"/>
      <c r="P89" s="455"/>
      <c r="Q89" s="455"/>
      <c r="R89" s="455"/>
      <c r="S89" s="455"/>
      <c r="T89" s="455"/>
      <c r="U89" s="455"/>
      <c r="V89" s="455"/>
      <c r="W89" s="455"/>
      <c r="X89" s="455"/>
      <c r="Y89" s="455"/>
      <c r="Z89" s="455"/>
      <c r="AA89" s="455"/>
      <c r="AB89" s="455"/>
      <c r="AC89" s="455"/>
      <c r="AD89" s="456"/>
      <c r="AE89" s="455"/>
      <c r="AF89" s="455"/>
      <c r="AG89" s="455"/>
      <c r="AH89" s="455"/>
      <c r="AI89" s="455"/>
      <c r="AJ89" s="455"/>
      <c r="AK89" s="455"/>
      <c r="AL89" s="455"/>
      <c r="AM89" s="455"/>
      <c r="AN89" s="456"/>
      <c r="AO89" s="455"/>
      <c r="AP89" s="455"/>
      <c r="AQ89" s="455"/>
      <c r="AR89" s="455"/>
      <c r="AS89" s="455"/>
      <c r="AT89" s="455"/>
      <c r="AU89" s="455"/>
      <c r="AV89" s="455"/>
      <c r="AW89" s="455"/>
      <c r="AX89" s="455"/>
      <c r="AY89" s="455"/>
      <c r="AZ89" s="455"/>
      <c r="BA89" s="455"/>
      <c r="BB89" s="442" t="e">
        <f>VLOOKUP($BH$85,$B$86:$H$100,5,FALSE)</f>
        <v>#N/A</v>
      </c>
      <c r="BC89" s="443"/>
      <c r="BD89" s="361" t="e">
        <f t="shared" si="32"/>
        <v>#N/A</v>
      </c>
      <c r="BE89" s="458"/>
      <c r="BF89" s="325"/>
      <c r="BG89" s="314"/>
      <c r="BH89" s="314"/>
      <c r="BI89" s="314"/>
      <c r="BJ89" s="340">
        <f>IF(E89&gt;G89,IF(Spielplan!E89&gt;Spielplan!G89,Punktemodus!$B$3,0),0)</f>
        <v>0</v>
      </c>
      <c r="BK89" s="340">
        <f>IF(E89=G89,IF(Spielplan!E89=Spielplan!G89,Punktemodus!$B$3,0),0)</f>
        <v>10</v>
      </c>
      <c r="BL89" s="340">
        <f>IF(E89&lt;G89,IF(Spielplan!E89&lt;Spielplan!G89,Punktemodus!$B$3,0),0)</f>
        <v>0</v>
      </c>
      <c r="BM89" s="340">
        <f>IF(E89=Spielplan!E89,IF(G89=Spielplan!G89,Punktemodus!$B$5,0),0)</f>
        <v>3</v>
      </c>
      <c r="BN89" s="340">
        <f>IF(E89=Spielplan!E89,Punktemodus!$B$7,0)</f>
        <v>1</v>
      </c>
      <c r="BO89" s="340">
        <f>IF(G89=Spielplan!G89,Punktemodus!$B$7,0)</f>
        <v>1</v>
      </c>
      <c r="BP89" s="314"/>
      <c r="BQ89" s="315"/>
      <c r="BR89" s="521"/>
      <c r="BS89" s="643" t="s">
        <v>44</v>
      </c>
      <c r="BT89" s="644"/>
      <c r="BU89" s="644"/>
      <c r="BV89" s="644"/>
      <c r="BW89" s="254"/>
      <c r="BX89" s="649">
        <f>IF(ISNA(IF(Spielplan!$BH$72="",0,BZ79+CE79+CJ79+CO79+CS79)),0,IF(Spielplan!$BH$72="",0,BZ79+CE79+CJ79+CO79+CS79))</f>
        <v>0</v>
      </c>
      <c r="BY89" s="650"/>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row>
    <row r="90" spans="1:101" ht="18.75" customHeight="1" thickBot="1" x14ac:dyDescent="0.35">
      <c r="A90" s="501" t="s">
        <v>211</v>
      </c>
      <c r="B90" s="502">
        <v>21</v>
      </c>
      <c r="C90" s="505" t="e">
        <f>$C$81</f>
        <v>#N/A</v>
      </c>
      <c r="D90" s="694" t="e">
        <f t="shared" ref="D90:D91" si="33">$C$83</f>
        <v>#N/A</v>
      </c>
      <c r="E90" s="695"/>
      <c r="F90" s="696" t="e">
        <f>$C$78</f>
        <v>#N/A</v>
      </c>
      <c r="G90" s="697"/>
      <c r="H90" s="505" t="e">
        <f>$C$79</f>
        <v>#N/A</v>
      </c>
      <c r="I90" s="314"/>
      <c r="J90" s="388"/>
      <c r="K90" s="460" t="str">
        <f>BB45</f>
        <v>England</v>
      </c>
      <c r="L90" s="455"/>
      <c r="M90" s="455"/>
      <c r="N90" s="455"/>
      <c r="O90" s="455"/>
      <c r="P90" s="455"/>
      <c r="Q90" s="455"/>
      <c r="R90" s="455"/>
      <c r="S90" s="455"/>
      <c r="T90" s="455"/>
      <c r="U90" s="455"/>
      <c r="V90" s="455"/>
      <c r="W90" s="455"/>
      <c r="X90" s="455"/>
      <c r="Y90" s="455"/>
      <c r="Z90" s="455"/>
      <c r="AA90" s="455"/>
      <c r="AB90" s="455"/>
      <c r="AC90" s="455"/>
      <c r="AD90" s="456"/>
      <c r="AE90" s="455"/>
      <c r="AF90" s="455"/>
      <c r="AG90" s="455"/>
      <c r="AH90" s="455"/>
      <c r="AI90" s="455"/>
      <c r="AJ90" s="455"/>
      <c r="AK90" s="455"/>
      <c r="AL90" s="455"/>
      <c r="AM90" s="455"/>
      <c r="AN90" s="456"/>
      <c r="AO90" s="455"/>
      <c r="AP90" s="455"/>
      <c r="AQ90" s="455"/>
      <c r="AR90" s="455"/>
      <c r="AS90" s="455"/>
      <c r="AT90" s="455"/>
      <c r="AU90" s="455"/>
      <c r="AV90" s="455"/>
      <c r="AW90" s="455"/>
      <c r="AX90" s="455"/>
      <c r="AY90" s="455"/>
      <c r="AZ90" s="455"/>
      <c r="BA90" s="455"/>
      <c r="BB90" s="442" t="e">
        <f>VLOOKUP($BH$85,$B$86:$H$100,7,FALSE)</f>
        <v>#N/A</v>
      </c>
      <c r="BC90" s="443"/>
      <c r="BD90" s="361" t="e">
        <f>VLOOKUP(BB90,$BB$78:$BH$81,7,FALSE)</f>
        <v>#N/A</v>
      </c>
      <c r="BE90" s="458"/>
      <c r="BF90" s="325"/>
      <c r="BG90" s="314"/>
      <c r="BH90" s="314"/>
      <c r="BI90" s="314"/>
      <c r="BJ90" s="340">
        <f>IF(E90&gt;G90,IF(Spielplan!E90&gt;Spielplan!G90,Punktemodus!$B$3,0),0)</f>
        <v>0</v>
      </c>
      <c r="BK90" s="340">
        <f>IF(E90=G90,IF(Spielplan!E90=Spielplan!G90,Punktemodus!$B$3,0),0)</f>
        <v>10</v>
      </c>
      <c r="BL90" s="340">
        <f>IF(E90&lt;G90,IF(Spielplan!E90&lt;Spielplan!G90,Punktemodus!$B$3,0),0)</f>
        <v>0</v>
      </c>
      <c r="BM90" s="340">
        <f>IF(E90=Spielplan!E90,IF(G90=Spielplan!G90,Punktemodus!$B$5,0),0)</f>
        <v>3</v>
      </c>
      <c r="BN90" s="340">
        <f>IF(E90=Spielplan!E90,Punktemodus!$B$7,0)</f>
        <v>1</v>
      </c>
      <c r="BO90" s="340">
        <f>IF(G90=Spielplan!G90,Punktemodus!$B$7,0)</f>
        <v>1</v>
      </c>
      <c r="BP90" s="314"/>
      <c r="BQ90" s="315"/>
      <c r="BR90" s="521"/>
      <c r="BS90" s="644"/>
      <c r="BT90" s="644"/>
      <c r="BU90" s="644"/>
      <c r="BV90" s="644"/>
      <c r="BW90" s="254"/>
      <c r="BX90" s="651"/>
      <c r="BY90" s="652"/>
      <c r="BZ90" s="461" t="s">
        <v>367</v>
      </c>
      <c r="CA90" s="461"/>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row>
    <row r="91" spans="1:101" ht="18.75" customHeight="1" thickTop="1" thickBot="1" x14ac:dyDescent="0.35">
      <c r="A91" s="501" t="s">
        <v>212</v>
      </c>
      <c r="B91" s="502">
        <v>25</v>
      </c>
      <c r="C91" s="505" t="e">
        <f>$C$82</f>
        <v>#N/A</v>
      </c>
      <c r="D91" s="694" t="e">
        <f t="shared" si="33"/>
        <v>#N/A</v>
      </c>
      <c r="E91" s="695"/>
      <c r="F91" s="682" t="e">
        <f>$C$79</f>
        <v>#N/A</v>
      </c>
      <c r="G91" s="683"/>
      <c r="H91" s="505" t="e">
        <f>$C$78</f>
        <v>#N/A</v>
      </c>
      <c r="I91" s="314"/>
      <c r="J91" s="462"/>
      <c r="K91" s="463"/>
      <c r="L91" s="464"/>
      <c r="M91" s="464"/>
      <c r="N91" s="464"/>
      <c r="O91" s="464"/>
      <c r="P91" s="464"/>
      <c r="Q91" s="464"/>
      <c r="R91" s="464"/>
      <c r="S91" s="464"/>
      <c r="T91" s="464"/>
      <c r="U91" s="464"/>
      <c r="V91" s="464"/>
      <c r="W91" s="464"/>
      <c r="X91" s="464"/>
      <c r="Y91" s="464"/>
      <c r="Z91" s="464"/>
      <c r="AA91" s="464"/>
      <c r="AB91" s="464"/>
      <c r="AC91" s="464"/>
      <c r="AD91" s="465"/>
      <c r="AE91" s="464"/>
      <c r="AF91" s="464"/>
      <c r="AG91" s="464"/>
      <c r="AH91" s="464"/>
      <c r="AI91" s="464"/>
      <c r="AJ91" s="464"/>
      <c r="AK91" s="464"/>
      <c r="AL91" s="464"/>
      <c r="AM91" s="464"/>
      <c r="AN91" s="465"/>
      <c r="AO91" s="464"/>
      <c r="AP91" s="464"/>
      <c r="AQ91" s="464"/>
      <c r="AR91" s="464"/>
      <c r="AS91" s="464"/>
      <c r="AT91" s="464"/>
      <c r="AU91" s="464"/>
      <c r="AV91" s="464"/>
      <c r="AW91" s="464"/>
      <c r="AX91" s="464"/>
      <c r="AY91" s="464"/>
      <c r="AZ91" s="464"/>
      <c r="BA91" s="464"/>
      <c r="BB91" s="466"/>
      <c r="BC91" s="464"/>
      <c r="BD91" s="467"/>
      <c r="BE91" s="468"/>
      <c r="BF91" s="325"/>
      <c r="BG91" s="314"/>
      <c r="BH91" s="314"/>
      <c r="BI91" s="314"/>
      <c r="BJ91" s="340">
        <f>IF(E91&gt;G91,IF(Spielplan!E91&gt;Spielplan!G91,Punktemodus!$B$3,0),0)</f>
        <v>0</v>
      </c>
      <c r="BK91" s="340">
        <f>IF(E91=G91,IF(Spielplan!E91=Spielplan!G91,Punktemodus!$B$3,0),0)</f>
        <v>10</v>
      </c>
      <c r="BL91" s="340">
        <f>IF(E91&lt;G91,IF(Spielplan!E91&lt;Spielplan!G91,Punktemodus!$B$3,0),0)</f>
        <v>0</v>
      </c>
      <c r="BM91" s="340">
        <f>IF(E91=Spielplan!E91,IF(G91=Spielplan!G91,Punktemodus!$B$5,0),0)</f>
        <v>3</v>
      </c>
      <c r="BN91" s="340">
        <f>IF(E91=Spielplan!E91,Punktemodus!$B$7,0)</f>
        <v>1</v>
      </c>
      <c r="BO91" s="340">
        <f>IF(G91=Spielplan!G91,Punktemodus!$B$7,0)</f>
        <v>1</v>
      </c>
      <c r="BP91" s="314"/>
      <c r="BQ91" s="315"/>
      <c r="BR91" s="521"/>
      <c r="BS91" s="254"/>
      <c r="BT91" s="398"/>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row>
    <row r="92" spans="1:101" ht="18.75" customHeight="1" thickBot="1" x14ac:dyDescent="0.35">
      <c r="A92" s="501" t="s">
        <v>213</v>
      </c>
      <c r="B92" s="502">
        <v>14</v>
      </c>
      <c r="C92" s="505" t="e">
        <f>$C$82</f>
        <v>#N/A</v>
      </c>
      <c r="D92" s="680" t="e">
        <f t="shared" ref="D92:D97" si="34">$C$81</f>
        <v>#N/A</v>
      </c>
      <c r="E92" s="681"/>
      <c r="F92" s="694" t="e">
        <f>$C$80</f>
        <v>#N/A</v>
      </c>
      <c r="G92" s="698"/>
      <c r="H92" s="505" t="e">
        <f>$C$78</f>
        <v>#N/A</v>
      </c>
      <c r="I92" s="314"/>
      <c r="J92" s="314"/>
      <c r="K92" s="430"/>
      <c r="L92" s="314"/>
      <c r="M92" s="314"/>
      <c r="N92" s="314"/>
      <c r="O92" s="314"/>
      <c r="P92" s="314"/>
      <c r="Q92" s="314"/>
      <c r="R92" s="314"/>
      <c r="S92" s="314"/>
      <c r="T92" s="314"/>
      <c r="U92" s="314"/>
      <c r="V92" s="314"/>
      <c r="W92" s="314"/>
      <c r="X92" s="314"/>
      <c r="Y92" s="314"/>
      <c r="Z92" s="314"/>
      <c r="AA92" s="314"/>
      <c r="AB92" s="314"/>
      <c r="AC92" s="314"/>
      <c r="AD92" s="433"/>
      <c r="AE92" s="314"/>
      <c r="AF92" s="314"/>
      <c r="AG92" s="314"/>
      <c r="AH92" s="314"/>
      <c r="AI92" s="314"/>
      <c r="AJ92" s="314"/>
      <c r="AK92" s="314"/>
      <c r="AL92" s="314"/>
      <c r="AM92" s="314"/>
      <c r="AN92" s="433"/>
      <c r="AO92" s="314"/>
      <c r="AP92" s="314"/>
      <c r="AQ92" s="314"/>
      <c r="AR92" s="314"/>
      <c r="AS92" s="314"/>
      <c r="AT92" s="314"/>
      <c r="AU92" s="314"/>
      <c r="AV92" s="314"/>
      <c r="AW92" s="314"/>
      <c r="AX92" s="314"/>
      <c r="AY92" s="314"/>
      <c r="AZ92" s="314"/>
      <c r="BA92" s="314"/>
      <c r="BB92" s="323"/>
      <c r="BC92" s="314"/>
      <c r="BD92" s="324"/>
      <c r="BE92" s="314"/>
      <c r="BF92" s="325"/>
      <c r="BG92" s="314"/>
      <c r="BH92" s="314"/>
      <c r="BI92" s="314"/>
      <c r="BJ92" s="340">
        <f>IF(E92&gt;G92,IF(Spielplan!E92&gt;Spielplan!G92,Punktemodus!$B$3,0),0)</f>
        <v>0</v>
      </c>
      <c r="BK92" s="340">
        <f>IF(E92=G92,IF(Spielplan!E92=Spielplan!G92,Punktemodus!$B$3,0),0)</f>
        <v>10</v>
      </c>
      <c r="BL92" s="340">
        <f>IF(E92&lt;G92,IF(Spielplan!E92&lt;Spielplan!G92,Punktemodus!$B$3,0),0)</f>
        <v>0</v>
      </c>
      <c r="BM92" s="340">
        <f>IF(E92=Spielplan!E92,IF(G92=Spielplan!G92,Punktemodus!$B$5,0),0)</f>
        <v>3</v>
      </c>
      <c r="BN92" s="340">
        <f>IF(E92=Spielplan!E92,Punktemodus!$B$7,0)</f>
        <v>1</v>
      </c>
      <c r="BO92" s="340">
        <f>IF(G92=Spielplan!G92,Punktemodus!$B$7,0)</f>
        <v>1</v>
      </c>
      <c r="BP92" s="314"/>
      <c r="BQ92" s="315"/>
      <c r="BR92" s="521"/>
      <c r="BS92" s="643" t="s">
        <v>105</v>
      </c>
      <c r="BT92" s="644"/>
      <c r="BU92" s="644"/>
      <c r="BV92" s="644"/>
      <c r="BW92" s="254"/>
      <c r="BX92" s="653">
        <f>BX86+BX89</f>
        <v>0</v>
      </c>
      <c r="BY92" s="6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row>
    <row r="93" spans="1:101" ht="18.75" customHeight="1" thickBot="1" x14ac:dyDescent="0.35">
      <c r="A93" s="501" t="s">
        <v>214</v>
      </c>
      <c r="B93" s="502">
        <v>22</v>
      </c>
      <c r="C93" s="506" t="e">
        <f>$C$83</f>
        <v>#N/A</v>
      </c>
      <c r="D93" s="680" t="e">
        <f t="shared" si="34"/>
        <v>#N/A</v>
      </c>
      <c r="E93" s="681"/>
      <c r="F93" s="694" t="e">
        <f>$C$80</f>
        <v>#N/A</v>
      </c>
      <c r="G93" s="698"/>
      <c r="H93" s="505" t="e">
        <f>$C$78</f>
        <v>#N/A</v>
      </c>
      <c r="I93" s="314"/>
      <c r="J93" s="314"/>
      <c r="K93" s="430"/>
      <c r="L93" s="314"/>
      <c r="M93" s="314"/>
      <c r="N93" s="314"/>
      <c r="O93" s="314"/>
      <c r="P93" s="314"/>
      <c r="Q93" s="314"/>
      <c r="R93" s="314"/>
      <c r="S93" s="314"/>
      <c r="T93" s="314"/>
      <c r="U93" s="314"/>
      <c r="V93" s="314"/>
      <c r="W93" s="314"/>
      <c r="X93" s="314"/>
      <c r="Y93" s="314"/>
      <c r="Z93" s="314"/>
      <c r="AA93" s="314"/>
      <c r="AB93" s="314"/>
      <c r="AC93" s="314"/>
      <c r="AD93" s="433"/>
      <c r="AE93" s="314"/>
      <c r="AF93" s="314"/>
      <c r="AG93" s="314"/>
      <c r="AH93" s="314"/>
      <c r="AI93" s="314"/>
      <c r="AJ93" s="314"/>
      <c r="AK93" s="314"/>
      <c r="AL93" s="314"/>
      <c r="AM93" s="314"/>
      <c r="AN93" s="433"/>
      <c r="AO93" s="314"/>
      <c r="AP93" s="314"/>
      <c r="AQ93" s="314"/>
      <c r="AR93" s="314"/>
      <c r="AS93" s="314"/>
      <c r="AT93" s="314"/>
      <c r="AU93" s="314"/>
      <c r="AV93" s="314"/>
      <c r="AW93" s="314"/>
      <c r="AX93" s="314"/>
      <c r="AY93" s="314"/>
      <c r="AZ93" s="507" t="s">
        <v>360</v>
      </c>
      <c r="BA93" s="314"/>
      <c r="BB93" s="507"/>
      <c r="BC93" s="314"/>
      <c r="BD93" s="324"/>
      <c r="BE93" s="314"/>
      <c r="BF93" s="325"/>
      <c r="BG93" s="314"/>
      <c r="BH93" s="314"/>
      <c r="BI93" s="314"/>
      <c r="BJ93" s="340">
        <f>IF(E93&gt;G93,IF(Spielplan!E93&gt;Spielplan!G93,Punktemodus!$B$3,0),0)</f>
        <v>0</v>
      </c>
      <c r="BK93" s="340">
        <f>IF(E93=G93,IF(Spielplan!E93=Spielplan!G93,Punktemodus!$B$3,0),0)</f>
        <v>10</v>
      </c>
      <c r="BL93" s="340">
        <f>IF(E93&lt;G93,IF(Spielplan!E93&lt;Spielplan!G93,Punktemodus!$B$3,0),0)</f>
        <v>0</v>
      </c>
      <c r="BM93" s="340">
        <f>IF(E93=Spielplan!E93,IF(G93=Spielplan!G93,Punktemodus!$B$5,0),0)</f>
        <v>3</v>
      </c>
      <c r="BN93" s="340">
        <f>IF(E93=Spielplan!E93,Punktemodus!$B$7,0)</f>
        <v>1</v>
      </c>
      <c r="BO93" s="340">
        <f>IF(G93=Spielplan!G93,Punktemodus!$B$7,0)</f>
        <v>1</v>
      </c>
      <c r="BP93" s="314"/>
      <c r="BQ93" s="314"/>
      <c r="BR93" s="521"/>
      <c r="BS93" s="644"/>
      <c r="BT93" s="644"/>
      <c r="BU93" s="644"/>
      <c r="BV93" s="644"/>
      <c r="BW93" s="254"/>
      <c r="BX93" s="655"/>
      <c r="BY93" s="656"/>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row>
    <row r="94" spans="1:101" ht="18.75" customHeight="1" thickBot="1" x14ac:dyDescent="0.35">
      <c r="A94" s="501" t="s">
        <v>215</v>
      </c>
      <c r="B94" s="502">
        <v>26</v>
      </c>
      <c r="C94" s="505" t="e">
        <f>$C$82</f>
        <v>#N/A</v>
      </c>
      <c r="D94" s="694" t="e">
        <f>$C$83</f>
        <v>#N/A</v>
      </c>
      <c r="E94" s="695"/>
      <c r="F94" s="694" t="e">
        <f>$C$80</f>
        <v>#N/A</v>
      </c>
      <c r="G94" s="698"/>
      <c r="H94" s="505" t="e">
        <f>$C$78</f>
        <v>#N/A</v>
      </c>
      <c r="I94" s="314"/>
      <c r="J94" s="314"/>
      <c r="K94" s="430"/>
      <c r="L94" s="314"/>
      <c r="M94" s="314"/>
      <c r="N94" s="314"/>
      <c r="O94" s="314"/>
      <c r="P94" s="314"/>
      <c r="Q94" s="314"/>
      <c r="R94" s="314"/>
      <c r="S94" s="314"/>
      <c r="T94" s="314"/>
      <c r="U94" s="314"/>
      <c r="V94" s="314"/>
      <c r="W94" s="314"/>
      <c r="X94" s="314"/>
      <c r="Y94" s="314"/>
      <c r="Z94" s="314"/>
      <c r="AA94" s="314"/>
      <c r="AB94" s="314"/>
      <c r="AC94" s="314"/>
      <c r="AD94" s="433"/>
      <c r="AE94" s="314"/>
      <c r="AF94" s="314"/>
      <c r="AG94" s="314"/>
      <c r="AH94" s="314"/>
      <c r="AI94" s="314"/>
      <c r="AJ94" s="314"/>
      <c r="AK94" s="314"/>
      <c r="AL94" s="314"/>
      <c r="AM94" s="314"/>
      <c r="AN94" s="433"/>
      <c r="AO94" s="314"/>
      <c r="AP94" s="314"/>
      <c r="AQ94" s="314"/>
      <c r="AR94" s="314"/>
      <c r="AS94" s="314"/>
      <c r="AT94" s="314"/>
      <c r="AU94" s="314"/>
      <c r="AV94" s="314"/>
      <c r="AW94" s="314"/>
      <c r="AX94" s="314"/>
      <c r="AY94" s="314"/>
      <c r="AZ94" s="507" t="s">
        <v>361</v>
      </c>
      <c r="BA94" s="314"/>
      <c r="BB94" s="507"/>
      <c r="BC94" s="314"/>
      <c r="BD94" s="324"/>
      <c r="BE94" s="314"/>
      <c r="BF94" s="325"/>
      <c r="BG94" s="314"/>
      <c r="BH94" s="314"/>
      <c r="BI94" s="314"/>
      <c r="BJ94" s="340">
        <f>IF(E94&gt;G94,IF(Spielplan!E94&gt;Spielplan!G94,Punktemodus!$B$3,0),0)</f>
        <v>0</v>
      </c>
      <c r="BK94" s="340">
        <f>IF(E94=G94,IF(Spielplan!E94=Spielplan!G94,Punktemodus!$B$3,0),0)</f>
        <v>10</v>
      </c>
      <c r="BL94" s="340">
        <f>IF(E94&lt;G94,IF(Spielplan!E94&lt;Spielplan!G94,Punktemodus!$B$3,0),0)</f>
        <v>0</v>
      </c>
      <c r="BM94" s="340">
        <f>IF(E94=Spielplan!E94,IF(G94=Spielplan!G94,Punktemodus!$B$5,0),0)</f>
        <v>3</v>
      </c>
      <c r="BN94" s="340">
        <f>IF(E94=Spielplan!E94,Punktemodus!$B$7,0)</f>
        <v>1</v>
      </c>
      <c r="BO94" s="340">
        <f>IF(G94=Spielplan!G94,Punktemodus!$B$7,0)</f>
        <v>1</v>
      </c>
      <c r="BP94" s="314"/>
      <c r="BQ94" s="314"/>
      <c r="BR94" s="521"/>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row>
    <row r="95" spans="1:101" ht="18.75" customHeight="1" thickBot="1" x14ac:dyDescent="0.35">
      <c r="A95" s="501" t="s">
        <v>216</v>
      </c>
      <c r="B95" s="502">
        <v>28</v>
      </c>
      <c r="C95" s="505" t="e">
        <f t="shared" ref="C95:C96" si="35">$C$82</f>
        <v>#N/A</v>
      </c>
      <c r="D95" s="694" t="e">
        <f>$C$83</f>
        <v>#N/A</v>
      </c>
      <c r="E95" s="695"/>
      <c r="F95" s="694" t="e">
        <f>$C$81</f>
        <v>#N/A</v>
      </c>
      <c r="G95" s="698"/>
      <c r="H95" s="505" t="e">
        <f>$C$78</f>
        <v>#N/A</v>
      </c>
      <c r="I95" s="314"/>
      <c r="J95" s="314"/>
      <c r="K95" s="430"/>
      <c r="L95" s="314"/>
      <c r="M95" s="314"/>
      <c r="N95" s="314"/>
      <c r="O95" s="314"/>
      <c r="P95" s="314"/>
      <c r="Q95" s="314"/>
      <c r="R95" s="314"/>
      <c r="S95" s="314"/>
      <c r="T95" s="314"/>
      <c r="U95" s="314"/>
      <c r="V95" s="314"/>
      <c r="W95" s="314"/>
      <c r="X95" s="314"/>
      <c r="Y95" s="314"/>
      <c r="Z95" s="314"/>
      <c r="AA95" s="314"/>
      <c r="AB95" s="314"/>
      <c r="AC95" s="314"/>
      <c r="AD95" s="433"/>
      <c r="AE95" s="314"/>
      <c r="AF95" s="314"/>
      <c r="AG95" s="314"/>
      <c r="AH95" s="314"/>
      <c r="AI95" s="314"/>
      <c r="AJ95" s="314"/>
      <c r="AK95" s="314"/>
      <c r="AL95" s="314"/>
      <c r="AM95" s="314"/>
      <c r="AN95" s="433"/>
      <c r="AO95" s="314"/>
      <c r="AP95" s="314"/>
      <c r="AQ95" s="314"/>
      <c r="AR95" s="314"/>
      <c r="AS95" s="314"/>
      <c r="AT95" s="314"/>
      <c r="AU95" s="314"/>
      <c r="AV95" s="314"/>
      <c r="AW95" s="314"/>
      <c r="AX95" s="314"/>
      <c r="AY95" s="314"/>
      <c r="AZ95" s="507" t="s">
        <v>363</v>
      </c>
      <c r="BA95" s="314"/>
      <c r="BB95" s="507"/>
      <c r="BC95" s="314"/>
      <c r="BD95" s="324"/>
      <c r="BE95" s="314"/>
      <c r="BF95" s="325"/>
      <c r="BG95" s="314"/>
      <c r="BH95" s="314"/>
      <c r="BI95" s="314"/>
      <c r="BJ95" s="312"/>
      <c r="BK95" s="312"/>
      <c r="BL95" s="312"/>
      <c r="BM95" s="312"/>
      <c r="BN95" s="312"/>
      <c r="BO95" s="312"/>
      <c r="BP95" s="314"/>
      <c r="BQ95" s="314"/>
      <c r="BR95" s="521"/>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row>
    <row r="96" spans="1:101" ht="20.25" thickTop="1" thickBot="1" x14ac:dyDescent="0.35">
      <c r="A96" s="501" t="s">
        <v>217</v>
      </c>
      <c r="B96" s="502">
        <v>15</v>
      </c>
      <c r="C96" s="505" t="e">
        <f t="shared" si="35"/>
        <v>#N/A</v>
      </c>
      <c r="D96" s="680" t="e">
        <f t="shared" si="34"/>
        <v>#N/A</v>
      </c>
      <c r="E96" s="681"/>
      <c r="F96" s="682" t="e">
        <f>$C$79</f>
        <v>#N/A</v>
      </c>
      <c r="G96" s="683"/>
      <c r="H96" s="504" t="e">
        <f>$C$80</f>
        <v>#N/A</v>
      </c>
      <c r="I96" s="314"/>
      <c r="J96" s="314"/>
      <c r="K96" s="430"/>
      <c r="L96" s="314"/>
      <c r="M96" s="314"/>
      <c r="N96" s="314"/>
      <c r="O96" s="314"/>
      <c r="P96" s="314"/>
      <c r="Q96" s="314"/>
      <c r="R96" s="314"/>
      <c r="S96" s="314"/>
      <c r="T96" s="314"/>
      <c r="U96" s="314"/>
      <c r="V96" s="314"/>
      <c r="W96" s="314"/>
      <c r="X96" s="314"/>
      <c r="Y96" s="314"/>
      <c r="Z96" s="314"/>
      <c r="AA96" s="314"/>
      <c r="AB96" s="314"/>
      <c r="AC96" s="314"/>
      <c r="AD96" s="433"/>
      <c r="AE96" s="314"/>
      <c r="AF96" s="314"/>
      <c r="AG96" s="314"/>
      <c r="AH96" s="314"/>
      <c r="AI96" s="314"/>
      <c r="AJ96" s="314"/>
      <c r="AK96" s="314"/>
      <c r="AL96" s="314"/>
      <c r="AM96" s="314"/>
      <c r="AN96" s="433"/>
      <c r="AO96" s="314"/>
      <c r="AP96" s="314"/>
      <c r="AQ96" s="314"/>
      <c r="AR96" s="314"/>
      <c r="AS96" s="314"/>
      <c r="AT96" s="314"/>
      <c r="AU96" s="314"/>
      <c r="AV96" s="314"/>
      <c r="AW96" s="314"/>
      <c r="AX96" s="314"/>
      <c r="AY96" s="314"/>
      <c r="AZ96" s="507" t="s">
        <v>388</v>
      </c>
      <c r="BA96" s="314"/>
      <c r="BB96" s="507"/>
      <c r="BC96" s="314"/>
      <c r="BD96" s="324"/>
      <c r="BE96" s="314"/>
      <c r="BF96" s="325"/>
      <c r="BG96" s="314"/>
      <c r="BH96" s="314"/>
      <c r="BI96" s="314"/>
      <c r="BJ96" s="340"/>
      <c r="BK96" s="340"/>
      <c r="BL96" s="340"/>
      <c r="BM96" s="340"/>
      <c r="BN96" s="340"/>
      <c r="BO96" s="340"/>
      <c r="BP96" s="314"/>
      <c r="BQ96" s="314"/>
      <c r="BR96" s="521"/>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row>
    <row r="97" spans="1:101" ht="18.75" customHeight="1" thickBot="1" x14ac:dyDescent="0.35">
      <c r="A97" s="501" t="s">
        <v>218</v>
      </c>
      <c r="B97" s="502">
        <v>23</v>
      </c>
      <c r="C97" s="506" t="e">
        <f t="shared" ref="C97:C100" si="36">$C$83</f>
        <v>#N/A</v>
      </c>
      <c r="D97" s="680" t="e">
        <f t="shared" si="34"/>
        <v>#N/A</v>
      </c>
      <c r="E97" s="681"/>
      <c r="F97" s="694" t="e">
        <f>$C$80</f>
        <v>#N/A</v>
      </c>
      <c r="G97" s="698"/>
      <c r="H97" s="505" t="e">
        <f>$C$79</f>
        <v>#N/A</v>
      </c>
      <c r="I97" s="314"/>
      <c r="J97" s="314"/>
      <c r="K97" s="430"/>
      <c r="L97" s="314"/>
      <c r="M97" s="314"/>
      <c r="N97" s="314"/>
      <c r="O97" s="314"/>
      <c r="P97" s="314"/>
      <c r="Q97" s="314"/>
      <c r="R97" s="314"/>
      <c r="S97" s="314"/>
      <c r="T97" s="314"/>
      <c r="U97" s="314"/>
      <c r="V97" s="314"/>
      <c r="W97" s="314"/>
      <c r="X97" s="314"/>
      <c r="Y97" s="314"/>
      <c r="Z97" s="314"/>
      <c r="AA97" s="314"/>
      <c r="AB97" s="314"/>
      <c r="AC97" s="314"/>
      <c r="AD97" s="433"/>
      <c r="AE97" s="314"/>
      <c r="AF97" s="314"/>
      <c r="AG97" s="314"/>
      <c r="AH97" s="314"/>
      <c r="AI97" s="314"/>
      <c r="AJ97" s="314"/>
      <c r="AK97" s="314"/>
      <c r="AL97" s="314"/>
      <c r="AM97" s="314"/>
      <c r="AN97" s="433"/>
      <c r="AO97" s="314"/>
      <c r="AP97" s="314"/>
      <c r="AQ97" s="314"/>
      <c r="AR97" s="314"/>
      <c r="AS97" s="314"/>
      <c r="AT97" s="314"/>
      <c r="AU97" s="314"/>
      <c r="AV97" s="314"/>
      <c r="AW97" s="314"/>
      <c r="AX97" s="314"/>
      <c r="AY97" s="314"/>
      <c r="AZ97" s="507" t="s">
        <v>362</v>
      </c>
      <c r="BA97" s="314"/>
      <c r="BB97" s="507"/>
      <c r="BC97" s="314"/>
      <c r="BD97" s="324"/>
      <c r="BE97" s="314"/>
      <c r="BF97" s="325"/>
      <c r="BG97" s="314"/>
      <c r="BH97" s="314"/>
      <c r="BI97" s="314"/>
      <c r="BJ97" s="340"/>
      <c r="BK97" s="340"/>
      <c r="BL97" s="340"/>
      <c r="BM97" s="340"/>
      <c r="BN97" s="340"/>
      <c r="BO97" s="340"/>
      <c r="BP97" s="314"/>
      <c r="BQ97" s="314"/>
      <c r="BR97" s="521"/>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row>
    <row r="98" spans="1:101" ht="19.5" thickBot="1" x14ac:dyDescent="0.35">
      <c r="A98" s="501" t="s">
        <v>219</v>
      </c>
      <c r="B98" s="502">
        <v>27</v>
      </c>
      <c r="C98" s="506" t="e">
        <f t="shared" si="36"/>
        <v>#N/A</v>
      </c>
      <c r="D98" s="694" t="e">
        <f t="shared" ref="D98:D100" si="37">$C$82</f>
        <v>#N/A</v>
      </c>
      <c r="E98" s="695"/>
      <c r="F98" s="694" t="e">
        <f>$C$80</f>
        <v>#N/A</v>
      </c>
      <c r="G98" s="698"/>
      <c r="H98" s="505" t="e">
        <f>$C$79</f>
        <v>#N/A</v>
      </c>
      <c r="I98" s="314"/>
      <c r="J98" s="314"/>
      <c r="K98" s="430"/>
      <c r="L98" s="314"/>
      <c r="M98" s="314"/>
      <c r="N98" s="314"/>
      <c r="O98" s="314"/>
      <c r="P98" s="314"/>
      <c r="Q98" s="314"/>
      <c r="R98" s="314"/>
      <c r="S98" s="314"/>
      <c r="T98" s="314"/>
      <c r="U98" s="314"/>
      <c r="V98" s="314"/>
      <c r="W98" s="314"/>
      <c r="X98" s="314"/>
      <c r="Y98" s="314"/>
      <c r="Z98" s="314"/>
      <c r="AA98" s="314"/>
      <c r="AB98" s="314"/>
      <c r="AC98" s="314"/>
      <c r="AD98" s="433"/>
      <c r="AE98" s="314"/>
      <c r="AF98" s="314"/>
      <c r="AG98" s="314"/>
      <c r="AH98" s="314"/>
      <c r="AI98" s="314"/>
      <c r="AJ98" s="314"/>
      <c r="AK98" s="314"/>
      <c r="AL98" s="314"/>
      <c r="AM98" s="314"/>
      <c r="AN98" s="433"/>
      <c r="AO98" s="314"/>
      <c r="AP98" s="314"/>
      <c r="AQ98" s="314"/>
      <c r="AR98" s="314"/>
      <c r="AS98" s="314"/>
      <c r="AT98" s="314"/>
      <c r="AU98" s="314"/>
      <c r="AV98" s="314"/>
      <c r="AW98" s="314"/>
      <c r="AX98" s="314"/>
      <c r="AY98" s="314"/>
      <c r="AZ98" s="507" t="s">
        <v>389</v>
      </c>
      <c r="BA98" s="314"/>
      <c r="BB98" s="507"/>
      <c r="BC98" s="314"/>
      <c r="BD98" s="324"/>
      <c r="BE98" s="314"/>
      <c r="BF98" s="325"/>
      <c r="BG98" s="314"/>
      <c r="BH98" s="314"/>
      <c r="BI98" s="314"/>
      <c r="BJ98" s="340"/>
      <c r="BK98" s="340"/>
      <c r="BL98" s="340"/>
      <c r="BM98" s="340"/>
      <c r="BN98" s="340"/>
      <c r="BO98" s="340"/>
      <c r="BP98" s="314"/>
      <c r="BQ98" s="314"/>
      <c r="BR98" s="521"/>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row>
    <row r="99" spans="1:101" ht="19.5" thickBot="1" x14ac:dyDescent="0.35">
      <c r="A99" s="501" t="s">
        <v>220</v>
      </c>
      <c r="B99" s="502">
        <v>29</v>
      </c>
      <c r="C99" s="506" t="e">
        <f t="shared" si="36"/>
        <v>#N/A</v>
      </c>
      <c r="D99" s="694" t="e">
        <f t="shared" si="37"/>
        <v>#N/A</v>
      </c>
      <c r="E99" s="695"/>
      <c r="F99" s="694" t="e">
        <f>$C$81</f>
        <v>#N/A</v>
      </c>
      <c r="G99" s="698"/>
      <c r="H99" s="505" t="e">
        <f>$C$79</f>
        <v>#N/A</v>
      </c>
      <c r="I99" s="314"/>
      <c r="J99" s="314"/>
      <c r="K99" s="430"/>
      <c r="L99" s="314"/>
      <c r="M99" s="314"/>
      <c r="N99" s="314"/>
      <c r="O99" s="314"/>
      <c r="P99" s="314"/>
      <c r="Q99" s="314"/>
      <c r="R99" s="314"/>
      <c r="S99" s="314"/>
      <c r="T99" s="314"/>
      <c r="U99" s="314"/>
      <c r="V99" s="314"/>
      <c r="W99" s="314"/>
      <c r="X99" s="314"/>
      <c r="Y99" s="314"/>
      <c r="Z99" s="314"/>
      <c r="AA99" s="314"/>
      <c r="AB99" s="314"/>
      <c r="AC99" s="314"/>
      <c r="AD99" s="433"/>
      <c r="AE99" s="314"/>
      <c r="AF99" s="314"/>
      <c r="AG99" s="314"/>
      <c r="AH99" s="314"/>
      <c r="AI99" s="314"/>
      <c r="AJ99" s="314"/>
      <c r="AK99" s="314"/>
      <c r="AL99" s="314"/>
      <c r="AM99" s="314"/>
      <c r="AN99" s="433"/>
      <c r="AO99" s="314"/>
      <c r="AP99" s="314"/>
      <c r="AQ99" s="314"/>
      <c r="AR99" s="314"/>
      <c r="AS99" s="314"/>
      <c r="AT99" s="314"/>
      <c r="AU99" s="314"/>
      <c r="AV99" s="314"/>
      <c r="AW99" s="314"/>
      <c r="AX99" s="314"/>
      <c r="AY99" s="314"/>
      <c r="AZ99" s="314"/>
      <c r="BA99" s="314"/>
      <c r="BB99" s="323"/>
      <c r="BC99" s="314"/>
      <c r="BD99" s="324"/>
      <c r="BE99" s="314"/>
      <c r="BF99" s="325"/>
      <c r="BG99" s="314"/>
      <c r="BH99" s="314"/>
      <c r="BI99" s="314"/>
      <c r="BP99" s="314"/>
      <c r="BQ99" s="314"/>
      <c r="BR99" s="521"/>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row>
    <row r="100" spans="1:101" ht="19.5" thickBot="1" x14ac:dyDescent="0.35">
      <c r="A100" s="501" t="s">
        <v>221</v>
      </c>
      <c r="B100" s="502">
        <v>30</v>
      </c>
      <c r="C100" s="506" t="e">
        <f t="shared" si="36"/>
        <v>#N/A</v>
      </c>
      <c r="D100" s="694" t="e">
        <f t="shared" si="37"/>
        <v>#N/A</v>
      </c>
      <c r="E100" s="695"/>
      <c r="F100" s="694" t="e">
        <f>$C$81</f>
        <v>#N/A</v>
      </c>
      <c r="G100" s="698"/>
      <c r="H100" s="504" t="e">
        <f>$C$80</f>
        <v>#N/A</v>
      </c>
      <c r="I100" s="314"/>
      <c r="J100" s="314"/>
      <c r="K100" s="430"/>
      <c r="L100" s="314"/>
      <c r="M100" s="314"/>
      <c r="N100" s="314"/>
      <c r="O100" s="314"/>
      <c r="P100" s="314"/>
      <c r="Q100" s="314"/>
      <c r="R100" s="314"/>
      <c r="S100" s="314"/>
      <c r="T100" s="314"/>
      <c r="U100" s="314"/>
      <c r="V100" s="314"/>
      <c r="W100" s="314"/>
      <c r="X100" s="314"/>
      <c r="Y100" s="314"/>
      <c r="Z100" s="314"/>
      <c r="AA100" s="314"/>
      <c r="AB100" s="314"/>
      <c r="AC100" s="314"/>
      <c r="AD100" s="433"/>
      <c r="AE100" s="314"/>
      <c r="AF100" s="314"/>
      <c r="AG100" s="314"/>
      <c r="AH100" s="314"/>
      <c r="AI100" s="314"/>
      <c r="AJ100" s="314"/>
      <c r="AK100" s="314"/>
      <c r="AL100" s="314"/>
      <c r="AM100" s="314"/>
      <c r="AN100" s="433"/>
      <c r="AO100" s="314"/>
      <c r="AP100" s="314"/>
      <c r="AQ100" s="314"/>
      <c r="AR100" s="314"/>
      <c r="AS100" s="314"/>
      <c r="AT100" s="314"/>
      <c r="AU100" s="314"/>
      <c r="AV100" s="314"/>
      <c r="AW100" s="314"/>
      <c r="AX100" s="314"/>
      <c r="AY100" s="314"/>
      <c r="AZ100" s="314"/>
      <c r="BA100" s="314"/>
      <c r="BB100" s="323"/>
      <c r="BC100" s="314"/>
      <c r="BD100" s="324"/>
      <c r="BE100" s="314"/>
      <c r="BF100" s="325"/>
      <c r="BG100" s="314"/>
      <c r="BH100" s="314"/>
      <c r="BI100" s="314"/>
      <c r="BP100" s="314"/>
      <c r="BQ100" s="314"/>
      <c r="BR100" s="521"/>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row>
    <row r="101" spans="1:101" x14ac:dyDescent="0.3">
      <c r="A101" s="314"/>
      <c r="B101" s="314"/>
      <c r="C101" s="323"/>
      <c r="D101" s="314"/>
      <c r="E101" s="315"/>
      <c r="F101" s="314"/>
      <c r="G101" s="315"/>
      <c r="H101" s="314"/>
      <c r="I101" s="314"/>
      <c r="J101" s="314"/>
      <c r="K101" s="430"/>
      <c r="L101" s="314"/>
      <c r="M101" s="314"/>
      <c r="N101" s="314"/>
      <c r="O101" s="314"/>
      <c r="P101" s="314"/>
      <c r="Q101" s="314"/>
      <c r="R101" s="314"/>
      <c r="S101" s="314"/>
      <c r="T101" s="314"/>
      <c r="U101" s="314"/>
      <c r="V101" s="314"/>
      <c r="W101" s="314"/>
      <c r="X101" s="314"/>
      <c r="Y101" s="314"/>
      <c r="Z101" s="314"/>
      <c r="AA101" s="314"/>
      <c r="AB101" s="314"/>
      <c r="AC101" s="314"/>
      <c r="AD101" s="433"/>
      <c r="AE101" s="314"/>
      <c r="AF101" s="314"/>
      <c r="AG101" s="314"/>
      <c r="AH101" s="314"/>
      <c r="AI101" s="314"/>
      <c r="AJ101" s="314"/>
      <c r="AK101" s="314"/>
      <c r="AL101" s="314"/>
      <c r="AM101" s="314"/>
      <c r="AN101" s="433"/>
      <c r="AO101" s="314"/>
      <c r="AP101" s="314"/>
      <c r="AQ101" s="314"/>
      <c r="AR101" s="314"/>
      <c r="AS101" s="314"/>
      <c r="AT101" s="314"/>
      <c r="AU101" s="314"/>
      <c r="AV101" s="314"/>
      <c r="AW101" s="314"/>
      <c r="AX101" s="314"/>
      <c r="AY101" s="314"/>
      <c r="AZ101" s="314"/>
      <c r="BA101" s="314"/>
      <c r="BB101" s="323"/>
      <c r="BC101" s="314"/>
      <c r="BD101" s="324"/>
      <c r="BE101" s="314"/>
      <c r="BF101" s="325"/>
      <c r="BG101" s="314"/>
      <c r="BH101" s="314"/>
      <c r="BI101" s="314"/>
      <c r="BP101" s="314"/>
      <c r="BQ101" s="314"/>
      <c r="BR101" s="521"/>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row>
  </sheetData>
  <mergeCells count="71">
    <mergeCell ref="BJ9:BJ11"/>
    <mergeCell ref="BK9:BK11"/>
    <mergeCell ref="BL9:BL11"/>
    <mergeCell ref="BM9:BM11"/>
    <mergeCell ref="C2:CE2"/>
    <mergeCell ref="H3:BZ3"/>
    <mergeCell ref="I4:BI4"/>
    <mergeCell ref="BY4:BZ4"/>
    <mergeCell ref="CG4:CV4"/>
    <mergeCell ref="CT44:CT47"/>
    <mergeCell ref="BN9:BN11"/>
    <mergeCell ref="BO9:BO11"/>
    <mergeCell ref="CQ21:CV21"/>
    <mergeCell ref="CQ23:CV24"/>
    <mergeCell ref="BS44:BV45"/>
    <mergeCell ref="BX44:BX47"/>
    <mergeCell ref="BY44:BY47"/>
    <mergeCell ref="BZ44:BZ47"/>
    <mergeCell ref="CE44:CE47"/>
    <mergeCell ref="CF44:CF47"/>
    <mergeCell ref="BP8:BP11"/>
    <mergeCell ref="CJ44:CJ47"/>
    <mergeCell ref="CK44:CK47"/>
    <mergeCell ref="CO44:CO47"/>
    <mergeCell ref="CP44:CP47"/>
    <mergeCell ref="CS44:CS47"/>
    <mergeCell ref="BX86:BY87"/>
    <mergeCell ref="D87:E87"/>
    <mergeCell ref="F87:G87"/>
    <mergeCell ref="CQ59:CV60"/>
    <mergeCell ref="BS79:BV80"/>
    <mergeCell ref="BZ81:BZ84"/>
    <mergeCell ref="CE81:CE84"/>
    <mergeCell ref="CJ81:CJ84"/>
    <mergeCell ref="CO81:CO84"/>
    <mergeCell ref="CS81:CS84"/>
    <mergeCell ref="D85:E85"/>
    <mergeCell ref="F85:G85"/>
    <mergeCell ref="D86:E86"/>
    <mergeCell ref="F86:G86"/>
    <mergeCell ref="BS86:BV87"/>
    <mergeCell ref="BX92:BY93"/>
    <mergeCell ref="D93:E93"/>
    <mergeCell ref="F93:G93"/>
    <mergeCell ref="D88:E88"/>
    <mergeCell ref="F88:G88"/>
    <mergeCell ref="D89:E89"/>
    <mergeCell ref="F89:G89"/>
    <mergeCell ref="BS89:BV90"/>
    <mergeCell ref="BX89:BY90"/>
    <mergeCell ref="D90:E90"/>
    <mergeCell ref="F90:G90"/>
    <mergeCell ref="D91:E91"/>
    <mergeCell ref="F91:G91"/>
    <mergeCell ref="D92:E92"/>
    <mergeCell ref="F92:G92"/>
    <mergeCell ref="BS92:BV93"/>
    <mergeCell ref="D94:E94"/>
    <mergeCell ref="F94:G94"/>
    <mergeCell ref="D95:E95"/>
    <mergeCell ref="F95:G95"/>
    <mergeCell ref="D96:E96"/>
    <mergeCell ref="F96:G96"/>
    <mergeCell ref="D100:E100"/>
    <mergeCell ref="F100:G100"/>
    <mergeCell ref="D97:E97"/>
    <mergeCell ref="F97:G97"/>
    <mergeCell ref="D98:E98"/>
    <mergeCell ref="F98:G98"/>
    <mergeCell ref="D99:E99"/>
    <mergeCell ref="F99:G99"/>
  </mergeCells>
  <conditionalFormatting sqref="CQ23:CV24">
    <cfRule type="expression" dxfId="46" priority="1" stopIfTrue="1">
      <formula>IF($CM$23="",TRUE,FALSE)</formula>
    </cfRule>
  </conditionalFormatting>
  <pageMargins left="0.32" right="0.15748031496062992" top="0.27559055118110237" bottom="0.52" header="0.19685039370078741" footer="0.21"/>
  <pageSetup paperSize="9" scale="35" orientation="landscape" r:id="rId1"/>
  <headerFooter alignWithMargins="0">
    <oddFooter>&amp;R&amp;8www.podlech.ch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51</vt:i4>
      </vt:variant>
    </vt:vector>
  </HeadingPairs>
  <TitlesOfParts>
    <vt:vector size="106" baseType="lpstr">
      <vt:lpstr>Spielplan</vt:lpstr>
      <vt:lpstr>Auswertung</vt:lpstr>
      <vt:lpstr>Rangliste</vt:lpstr>
      <vt:lpstr>Punktemodus</vt:lpstr>
      <vt:lpstr>Druck</vt:lpstr>
      <vt:lpstr>Tipper 001</vt:lpstr>
      <vt:lpstr>Tipper 002</vt:lpstr>
      <vt:lpstr>Tipper 003</vt:lpstr>
      <vt:lpstr>Tipper 004</vt:lpstr>
      <vt:lpstr>Tipper 005</vt:lpstr>
      <vt:lpstr>Tipper 006</vt:lpstr>
      <vt:lpstr>Tipper 007</vt:lpstr>
      <vt:lpstr>Tipper 008</vt:lpstr>
      <vt:lpstr>Tipper 009</vt:lpstr>
      <vt:lpstr>Tipper 010</vt:lpstr>
      <vt:lpstr>Tipper 011</vt:lpstr>
      <vt:lpstr>Tipper 012</vt:lpstr>
      <vt:lpstr>Tipper 013</vt:lpstr>
      <vt:lpstr>Tipper 014</vt:lpstr>
      <vt:lpstr>Tipper 015</vt:lpstr>
      <vt:lpstr>Tipper 016</vt:lpstr>
      <vt:lpstr>Tipper 017</vt:lpstr>
      <vt:lpstr>Tipper 018</vt:lpstr>
      <vt:lpstr>Tipper 019</vt:lpstr>
      <vt:lpstr>Tipper 020</vt:lpstr>
      <vt:lpstr>Tipper 021</vt:lpstr>
      <vt:lpstr>Tipper 022</vt:lpstr>
      <vt:lpstr>Tipper 023</vt:lpstr>
      <vt:lpstr>Tipper 024</vt:lpstr>
      <vt:lpstr>Tipper 025</vt:lpstr>
      <vt:lpstr>Tipper 026</vt:lpstr>
      <vt:lpstr>Tipper 027</vt:lpstr>
      <vt:lpstr>Tipper 028</vt:lpstr>
      <vt:lpstr>Tipper 029</vt:lpstr>
      <vt:lpstr>Tipper 030</vt:lpstr>
      <vt:lpstr>Tipper 031</vt:lpstr>
      <vt:lpstr>Tipper 032</vt:lpstr>
      <vt:lpstr>Tipper 033</vt:lpstr>
      <vt:lpstr>Tipper 034</vt:lpstr>
      <vt:lpstr>Tipper 035</vt:lpstr>
      <vt:lpstr>Tipper 036</vt:lpstr>
      <vt:lpstr>Tipper 037</vt:lpstr>
      <vt:lpstr>Tipper 038</vt:lpstr>
      <vt:lpstr>Tipper 039</vt:lpstr>
      <vt:lpstr>Tipper 040</vt:lpstr>
      <vt:lpstr>Tipper 041</vt:lpstr>
      <vt:lpstr>Tipper 042</vt:lpstr>
      <vt:lpstr>Tipper 043</vt:lpstr>
      <vt:lpstr>Tipper 044</vt:lpstr>
      <vt:lpstr>Tipper 045</vt:lpstr>
      <vt:lpstr>Tipper 046</vt:lpstr>
      <vt:lpstr>Tipper 047</vt:lpstr>
      <vt:lpstr>Tipper 048</vt:lpstr>
      <vt:lpstr>Tipper 049</vt:lpstr>
      <vt:lpstr>Tipper 050</vt:lpstr>
      <vt:lpstr>Spielplan!Druckbereich</vt:lpstr>
      <vt:lpstr>'Tipper 001'!Druckbereich</vt:lpstr>
      <vt:lpstr>'Tipper 002'!Druckbereich</vt:lpstr>
      <vt:lpstr>'Tipper 003'!Druckbereich</vt:lpstr>
      <vt:lpstr>'Tipper 004'!Druckbereich</vt:lpstr>
      <vt:lpstr>'Tipper 005'!Druckbereich</vt:lpstr>
      <vt:lpstr>'Tipper 006'!Druckbereich</vt:lpstr>
      <vt:lpstr>'Tipper 007'!Druckbereich</vt:lpstr>
      <vt:lpstr>'Tipper 008'!Druckbereich</vt:lpstr>
      <vt:lpstr>'Tipper 009'!Druckbereich</vt:lpstr>
      <vt:lpstr>'Tipper 010'!Druckbereich</vt:lpstr>
      <vt:lpstr>'Tipper 011'!Druckbereich</vt:lpstr>
      <vt:lpstr>'Tipper 012'!Druckbereich</vt:lpstr>
      <vt:lpstr>'Tipper 013'!Druckbereich</vt:lpstr>
      <vt:lpstr>'Tipper 014'!Druckbereich</vt:lpstr>
      <vt:lpstr>'Tipper 015'!Druckbereich</vt:lpstr>
      <vt:lpstr>'Tipper 016'!Druckbereich</vt:lpstr>
      <vt:lpstr>'Tipper 017'!Druckbereich</vt:lpstr>
      <vt:lpstr>'Tipper 018'!Druckbereich</vt:lpstr>
      <vt:lpstr>'Tipper 019'!Druckbereich</vt:lpstr>
      <vt:lpstr>'Tipper 020'!Druckbereich</vt:lpstr>
      <vt:lpstr>'Tipper 021'!Druckbereich</vt:lpstr>
      <vt:lpstr>'Tipper 022'!Druckbereich</vt:lpstr>
      <vt:lpstr>'Tipper 023'!Druckbereich</vt:lpstr>
      <vt:lpstr>'Tipper 024'!Druckbereich</vt:lpstr>
      <vt:lpstr>'Tipper 025'!Druckbereich</vt:lpstr>
      <vt:lpstr>'Tipper 026'!Druckbereich</vt:lpstr>
      <vt:lpstr>'Tipper 027'!Druckbereich</vt:lpstr>
      <vt:lpstr>'Tipper 028'!Druckbereich</vt:lpstr>
      <vt:lpstr>'Tipper 029'!Druckbereich</vt:lpstr>
      <vt:lpstr>'Tipper 030'!Druckbereich</vt:lpstr>
      <vt:lpstr>'Tipper 031'!Druckbereich</vt:lpstr>
      <vt:lpstr>'Tipper 032'!Druckbereich</vt:lpstr>
      <vt:lpstr>'Tipper 033'!Druckbereich</vt:lpstr>
      <vt:lpstr>'Tipper 034'!Druckbereich</vt:lpstr>
      <vt:lpstr>'Tipper 035'!Druckbereich</vt:lpstr>
      <vt:lpstr>'Tipper 036'!Druckbereich</vt:lpstr>
      <vt:lpstr>'Tipper 037'!Druckbereich</vt:lpstr>
      <vt:lpstr>'Tipper 038'!Druckbereich</vt:lpstr>
      <vt:lpstr>'Tipper 039'!Druckbereich</vt:lpstr>
      <vt:lpstr>'Tipper 040'!Druckbereich</vt:lpstr>
      <vt:lpstr>'Tipper 041'!Druckbereich</vt:lpstr>
      <vt:lpstr>'Tipper 042'!Druckbereich</vt:lpstr>
      <vt:lpstr>'Tipper 043'!Druckbereich</vt:lpstr>
      <vt:lpstr>'Tipper 044'!Druckbereich</vt:lpstr>
      <vt:lpstr>'Tipper 045'!Druckbereich</vt:lpstr>
      <vt:lpstr>'Tipper 046'!Druckbereich</vt:lpstr>
      <vt:lpstr>'Tipper 047'!Druckbereich</vt:lpstr>
      <vt:lpstr>'Tipper 048'!Druckbereich</vt:lpstr>
      <vt:lpstr>'Tipper 049'!Druckbereich</vt:lpstr>
      <vt:lpstr>'Tipper 050'!Druckbereich</vt:lpstr>
    </vt:vector>
  </TitlesOfParts>
  <Company>Swiss Life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Podlech</dc:creator>
  <cp:lastModifiedBy>Admin</cp:lastModifiedBy>
  <cp:lastPrinted>2016-04-20T16:38:25Z</cp:lastPrinted>
  <dcterms:created xsi:type="dcterms:W3CDTF">2005-12-12T07:43:01Z</dcterms:created>
  <dcterms:modified xsi:type="dcterms:W3CDTF">2020-02-29T19:19:56Z</dcterms:modified>
</cp:coreProperties>
</file>